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ООО ЕСС" sheetId="2" r:id="rId1"/>
  </sheets>
  <definedNames>
    <definedName name="_xlnm._FilterDatabase" localSheetId="0" hidden="1">'ООО ЕСС'!$A$8:$M$101</definedName>
    <definedName name="_xlnm.Print_Area" localSheetId="0">'ООО ЕСС'!$A$1:$K$103</definedName>
  </definedNames>
  <calcPr calcId="145621"/>
</workbook>
</file>

<file path=xl/calcChain.xml><?xml version="1.0" encoding="utf-8"?>
<calcChain xmlns="http://schemas.openxmlformats.org/spreadsheetml/2006/main">
  <c r="K14" i="2" l="1"/>
  <c r="I14" i="2"/>
  <c r="K15" i="2"/>
  <c r="I15" i="2"/>
  <c r="K97" i="2" l="1"/>
  <c r="I75" i="2"/>
  <c r="I72" i="2"/>
  <c r="I31" i="2"/>
  <c r="K101" i="2"/>
  <c r="K26" i="2"/>
  <c r="I26" i="2"/>
  <c r="K41" i="2"/>
  <c r="I41" i="2"/>
  <c r="K65" i="2" l="1"/>
  <c r="I101" i="2"/>
  <c r="K72" i="2"/>
  <c r="K71" i="2"/>
  <c r="I71" i="2"/>
  <c r="K82" i="2"/>
  <c r="I82" i="2"/>
  <c r="K75" i="2"/>
  <c r="K103" i="2" l="1"/>
  <c r="I103" i="2"/>
  <c r="K102" i="2"/>
  <c r="I102" i="2"/>
  <c r="K30" i="2"/>
  <c r="I97" i="2"/>
  <c r="H11" i="2" l="1"/>
</calcChain>
</file>

<file path=xl/sharedStrings.xml><?xml version="1.0" encoding="utf-8"?>
<sst xmlns="http://schemas.openxmlformats.org/spreadsheetml/2006/main" count="497" uniqueCount="150">
  <si>
    <t>РП-4</t>
  </si>
  <si>
    <t>Красноярский край</t>
  </si>
  <si>
    <t>ТП-78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</si>
  <si>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</si>
  <si>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</si>
  <si>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</si>
  <si>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Регион</t>
  </si>
  <si>
    <t>Муниципальное образование</t>
  </si>
  <si>
    <t>Классы напряжения, кВ</t>
  </si>
  <si>
    <t>Технические характеристики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</si>
  <si>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</si>
  <si>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</si>
  <si>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</si>
  <si>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абз.16 п. 19 "г" ПП РФ № 24 от 21.01.2004  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</si>
  <si>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до 35 кВ </t>
  </si>
  <si>
    <t>№ п/п</t>
  </si>
  <si>
    <t>Примечание:</t>
  </si>
  <si>
    <t>Красноярск</t>
  </si>
  <si>
    <t>Курагинский</t>
  </si>
  <si>
    <t>ТП-1199</t>
  </si>
  <si>
    <t>ТП-9081</t>
  </si>
  <si>
    <t>ТП-3127</t>
  </si>
  <si>
    <t>ТП-9116</t>
  </si>
  <si>
    <t>ТП-5125</t>
  </si>
  <si>
    <t>ТП-5137</t>
  </si>
  <si>
    <t>ТП-5138</t>
  </si>
  <si>
    <t>ТП-5139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</si>
  <si>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</si>
  <si>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</si>
  <si>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</si>
  <si>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</si>
  <si>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</si>
  <si>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</si>
  <si>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</si>
  <si>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</si>
  <si>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</si>
  <si>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КТПН-"Доступный сервис" (ООО "СКБ" Северное шоссе, 17д, стр.19)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</si>
  <si>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</si>
  <si>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</si>
  <si>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</si>
  <si>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</si>
  <si>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</si>
  <si>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</si>
  <si>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</si>
  <si>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ТП-30</t>
  </si>
  <si>
    <t>ТП-991</t>
  </si>
  <si>
    <t>ТП-8126</t>
  </si>
  <si>
    <t>ТП-5140</t>
  </si>
  <si>
    <t>ТП-773</t>
  </si>
  <si>
    <t>ТП-8204</t>
  </si>
  <si>
    <t>ТП-5022</t>
  </si>
  <si>
    <t>ТП-5021</t>
  </si>
  <si>
    <t>ТП-8261</t>
  </si>
  <si>
    <t>ТП-5126</t>
  </si>
  <si>
    <t>ТП-3037</t>
  </si>
  <si>
    <t>ТП-6173</t>
  </si>
  <si>
    <t>ТП-42-4-1</t>
  </si>
  <si>
    <t>ТП-747</t>
  </si>
  <si>
    <t>ТП-10161</t>
  </si>
  <si>
    <t>ТП-6142</t>
  </si>
  <si>
    <t>ЦРП-6 ООО «Монолитресурс»</t>
  </si>
  <si>
    <t xml:space="preserve">ТП-400 </t>
  </si>
  <si>
    <t>КТП-121-03-104</t>
  </si>
  <si>
    <t>ТП-5103</t>
  </si>
  <si>
    <t>ТП № 1 Агротерминал</t>
  </si>
  <si>
    <t>ТП № 2 Агротерминал</t>
  </si>
  <si>
    <t>ТП-5059</t>
  </si>
  <si>
    <t>ТП-5060</t>
  </si>
  <si>
    <t>ТП 10/0,4 № 10139</t>
  </si>
  <si>
    <t>КТПН 10/0,4 № 9051</t>
  </si>
  <si>
    <t>КТП 10/0,4 № 63-8-16</t>
  </si>
  <si>
    <t>КТП 10/0,4 № 10158</t>
  </si>
  <si>
    <t>КТП 10/0,4 № 64-1-36</t>
  </si>
  <si>
    <t>КТП 10/0,4 № 64-1-48</t>
  </si>
  <si>
    <t>Красноярский ЭСУ</t>
  </si>
  <si>
    <t>Березовский, п. Березовка</t>
  </si>
  <si>
    <t>Емельяновский, п. Минино</t>
  </si>
  <si>
    <t>Емельяновский, д. Минино</t>
  </si>
  <si>
    <t>10 (6)</t>
  </si>
  <si>
    <t>КТП № 360 (Имисское)</t>
  </si>
  <si>
    <t>КТП № 2185 (Тюхтят)</t>
  </si>
  <si>
    <t>КТП № 1600 (Черемшанка)</t>
  </si>
  <si>
    <t>КТП № 1604 (Черемшанка)</t>
  </si>
  <si>
    <t>КТП № 329 (Усть-Шушь)</t>
  </si>
  <si>
    <t>ТП-6-12-05 (Курагино)</t>
  </si>
  <si>
    <t>Курагинский ЭСУ</t>
  </si>
  <si>
    <t>ТП-3211</t>
  </si>
  <si>
    <t>ТП № 1-1</t>
  </si>
  <si>
    <t>ТП № 1-2</t>
  </si>
  <si>
    <t>Минусинск</t>
  </si>
  <si>
    <t xml:space="preserve">ТП Учкомбинат </t>
  </si>
  <si>
    <t>Зеленогорск</t>
  </si>
  <si>
    <t>2х0,400</t>
  </si>
  <si>
    <t>2х0,630</t>
  </si>
  <si>
    <t>2х1,000</t>
  </si>
  <si>
    <t>2х1,250</t>
  </si>
  <si>
    <t>2х1,600</t>
  </si>
  <si>
    <t>2х2,500</t>
  </si>
  <si>
    <t>2 х1,600
 2 х1,250</t>
  </si>
  <si>
    <t>2 х1,000</t>
  </si>
  <si>
    <t>5х630
1х400</t>
  </si>
  <si>
    <t>1х0,63
1х1,000</t>
  </si>
  <si>
    <t>2х0,63</t>
  </si>
  <si>
    <t>2х0,25</t>
  </si>
  <si>
    <t>1х0,63</t>
  </si>
  <si>
    <t>1х0,1</t>
  </si>
  <si>
    <t>1х0,4</t>
  </si>
  <si>
    <t>1х0,16</t>
  </si>
  <si>
    <t>1х0,250</t>
  </si>
  <si>
    <t>1х0,100</t>
  </si>
  <si>
    <t>1х0,400</t>
  </si>
  <si>
    <t>2х0,160</t>
  </si>
  <si>
    <t>1х0,063</t>
  </si>
  <si>
    <t>1х0,630
1х0,400</t>
  </si>
  <si>
    <t>СН-2 (10(6) кВ)</t>
  </si>
  <si>
    <t>НН (0,4 кВ)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</si>
  <si>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</si>
  <si>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</si>
  <si>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</si>
  <si>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</si>
  <si>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</si>
  <si>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</si>
  <si>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</si>
  <si>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</si>
  <si>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№16</t>
  </si>
  <si>
    <t>ТП №17</t>
  </si>
  <si>
    <t>ТП №19</t>
  </si>
  <si>
    <t>ТП №30</t>
  </si>
  <si>
    <t>ТП №9</t>
  </si>
  <si>
    <t>ТП №10</t>
  </si>
  <si>
    <t>ТП №15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</si>
  <si>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</si>
  <si>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</si>
  <si>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</si>
  <si>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</si>
  <si>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</si>
  <si>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</si>
  <si>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</si>
  <si>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</si>
  <si>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№31</t>
  </si>
  <si>
    <t>ТП №32</t>
  </si>
  <si>
    <t>ТП 6/04 № 33</t>
  </si>
  <si>
    <t>2х0,250</t>
  </si>
  <si>
    <t>1х0,160</t>
  </si>
  <si>
    <t>1 -  наименования структурных единиц электросетевой организации</t>
  </si>
  <si>
    <t>3 -  текущий резерв/дефицит мощности для технологического присоединения по результатам контрольных замеров режимного дня с учетом присоединенных потребителей, заключенных договоров ТП</t>
  </si>
  <si>
    <t>2 - текущий резерв/дефицит мощности по результатам контрольных замеров режимного дня с учетом присоединенных потребителей</t>
  </si>
  <si>
    <t>ТП 10/0,4 № 2052</t>
  </si>
  <si>
    <t>ТП 10/0,4 № 5172</t>
  </si>
  <si>
    <t>по состоянию на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</si>
</sst>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9" fillId="0" borderId="0" xfId="1" applyFont="1"/>
    <xf numFmtId="0" fontId="10" fillId="0" borderId="0" xfId="0" applyFont="1" applyAlignment="1">
      <alignment horizontal="left"/>
    </xf>
    <xf numFmtId="0" fontId="12" fillId="0" borderId="2" xfId="0" applyFont="1" applyBorder="1"/>
    <xf numFmtId="0" fontId="0" fillId="0" borderId="2" xfId="0" applyBorder="1" applyAlignment="1">
      <alignment vertical="top"/>
    </xf>
    <xf numFmtId="0" fontId="5" fillId="0" borderId="0" xfId="2" applyFont="1" applyFill="1" applyAlignment="1"/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wrapText="1"/>
    </xf>
    <xf numFmtId="0" fontId="14" fillId="0" borderId="0" xfId="2" applyFont="1" applyFill="1" applyAlignment="1"/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2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165" fontId="13" fillId="0" borderId="1" xfId="0" applyNumberFormat="1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2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Обычный 4 2 2" xfId="8"/>
    <cellStyle name="Обычный 4 3" xfId="7"/>
    <cellStyle name="Обычный 4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BreakPreview" zoomScale="90" zoomScaleNormal="70" zoomScaleSheetLayoutView="90" workbookViewId="0">
      <pane ySplit="8" topLeftCell="A32" activePane="bottomLeft" state="frozen"/>
      <selection pane="bottomLeft" activeCell="P45" sqref="P45"/>
    </sheetView>
  </sheetViews>
  <sheetFormatPr defaultRowHeight="12.75" x14ac:dyDescent="0.2"/>
  <cols>
    <col min="1" max="1" width="8.28515625" style="1" customWidth="1"/>
    <col min="2" max="2" width="22" style="1" customWidth="1"/>
    <col min="3" max="3" width="18.140625" style="1" customWidth="1"/>
    <col min="4" max="4" width="19.140625" style="1" customWidth="1"/>
    <col min="5" max="5" width="15.42578125" style="1" customWidth="1"/>
    <col min="6" max="6" width="14.28515625" style="1" customWidth="1"/>
    <col min="7" max="7" width="14.5703125" style="1" customWidth="1"/>
    <col min="8" max="8" width="15.5703125" style="1" customWidth="1"/>
    <col min="9" max="9" width="16.140625" style="1" customWidth="1"/>
    <col min="10" max="10" width="17.42578125" style="1" customWidth="1"/>
    <col min="11" max="11" width="18" style="1" customWidth="1"/>
    <col min="12" max="16384" width="9.140625" style="1"/>
  </cols>
  <sheetData>
    <row r="1" spans="1:11" ht="15" x14ac:dyDescent="0.25">
      <c r="A1" s="2"/>
      <c r="I1" s="3" t="s">
        <v>13</v>
      </c>
      <c r="J1" s="3"/>
    </row>
    <row r="4" spans="1:11" ht="30" customHeight="1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4" t="s">
        <v>149</v>
      </c>
      <c r="B5" s="5"/>
    </row>
    <row r="6" spans="1:11" ht="12.75" customHeight="1" x14ac:dyDescent="0.2">
      <c r="A6" s="24" t="s">
        <v>15</v>
      </c>
      <c r="B6" s="24" t="s">
        <v>3</v>
      </c>
      <c r="C6" s="24" t="s">
        <v>4</v>
      </c>
      <c r="D6" s="21" t="s">
        <v>5</v>
      </c>
      <c r="E6" s="22"/>
      <c r="F6" s="22"/>
      <c r="G6" s="20" t="s">
        <v>9</v>
      </c>
      <c r="H6" s="20"/>
      <c r="I6" s="20"/>
      <c r="J6" s="20"/>
      <c r="K6" s="20"/>
    </row>
    <row r="7" spans="1:11" ht="102.75" customHeight="1" x14ac:dyDescent="0.2">
      <c r="A7" s="25"/>
      <c r="B7" s="25"/>
      <c r="C7" s="25"/>
      <c r="D7" s="24" t="s">
        <v>6</v>
      </c>
      <c r="E7" s="24" t="s">
        <v>7</v>
      </c>
      <c r="F7" s="24" t="s">
        <v>8</v>
      </c>
      <c r="G7" s="24" t="s">
        <v>10</v>
      </c>
      <c r="H7" s="20" t="s">
        <v>11</v>
      </c>
      <c r="I7" s="20"/>
      <c r="J7" s="20" t="s">
        <v>12</v>
      </c>
      <c r="K7" s="20"/>
    </row>
    <row r="8" spans="1:11" ht="36.75" customHeight="1" x14ac:dyDescent="0.2">
      <c r="A8" s="26"/>
      <c r="B8" s="26"/>
      <c r="C8" s="26"/>
      <c r="D8" s="26"/>
      <c r="E8" s="26"/>
      <c r="F8" s="26"/>
      <c r="G8" s="26"/>
      <c r="H8" s="13" t="s">
        <v>114</v>
      </c>
      <c r="I8" s="13" t="s">
        <v>115</v>
      </c>
      <c r="J8" s="13" t="s">
        <v>114</v>
      </c>
      <c r="K8" s="13" t="s">
        <v>115</v>
      </c>
    </row>
    <row r="9" spans="1:11" ht="15" x14ac:dyDescent="0.25">
      <c r="A9" s="15">
        <v>1</v>
      </c>
      <c r="B9" s="16" t="s">
        <v>19</v>
      </c>
      <c r="C9" s="17" t="s">
        <v>74</v>
      </c>
      <c r="D9" s="17" t="s">
        <v>1</v>
      </c>
      <c r="E9" s="17" t="s">
        <v>17</v>
      </c>
      <c r="F9" s="17" t="s">
        <v>78</v>
      </c>
      <c r="G9" s="7" t="s">
        <v>92</v>
      </c>
      <c r="H9" s="14">
        <v>2.3260000000000001</v>
      </c>
      <c r="I9" s="14">
        <v>0</v>
      </c>
      <c r="J9" s="14">
        <v>2.3260000000000001</v>
      </c>
      <c r="K9" s="14">
        <v>0</v>
      </c>
    </row>
    <row r="10" spans="1:11" ht="15" x14ac:dyDescent="0.25">
      <c r="A10" s="15">
        <v>2</v>
      </c>
      <c r="B10" s="16" t="s">
        <v>20</v>
      </c>
      <c r="C10" s="17" t="s">
        <v>74</v>
      </c>
      <c r="D10" s="17" t="s">
        <v>1</v>
      </c>
      <c r="E10" s="17" t="s">
        <v>17</v>
      </c>
      <c r="F10" s="17">
        <v>10</v>
      </c>
      <c r="G10" s="7" t="s">
        <v>93</v>
      </c>
      <c r="H10" s="14">
        <v>3.589</v>
      </c>
      <c r="I10" s="14">
        <v>0.2283</v>
      </c>
      <c r="J10" s="14">
        <v>3.589</v>
      </c>
      <c r="K10" s="14">
        <v>0.2283</v>
      </c>
    </row>
    <row r="11" spans="1:11" ht="15" x14ac:dyDescent="0.25">
      <c r="A11" s="15">
        <v>3</v>
      </c>
      <c r="B11" s="16" t="s">
        <v>21</v>
      </c>
      <c r="C11" s="17" t="s">
        <v>74</v>
      </c>
      <c r="D11" s="17" t="s">
        <v>1</v>
      </c>
      <c r="E11" s="17" t="s">
        <v>17</v>
      </c>
      <c r="F11" s="17">
        <v>10</v>
      </c>
      <c r="G11" s="7" t="s">
        <v>92</v>
      </c>
      <c r="H11" s="14">
        <f>4.554-0.45</f>
        <v>4.1040000000000001</v>
      </c>
      <c r="I11" s="14">
        <v>-1.5000000000000013E-2</v>
      </c>
      <c r="J11" s="14">
        <v>4.1040000000000001</v>
      </c>
      <c r="K11" s="14">
        <v>-1.5000000000000013E-2</v>
      </c>
    </row>
    <row r="12" spans="1:11" ht="15" x14ac:dyDescent="0.25">
      <c r="A12" s="15">
        <v>4</v>
      </c>
      <c r="B12" s="16" t="s">
        <v>22</v>
      </c>
      <c r="C12" s="17" t="s">
        <v>74</v>
      </c>
      <c r="D12" s="17" t="s">
        <v>1</v>
      </c>
      <c r="E12" s="17" t="s">
        <v>17</v>
      </c>
      <c r="F12" s="17">
        <v>10</v>
      </c>
      <c r="G12" s="7" t="s">
        <v>94</v>
      </c>
      <c r="H12" s="14">
        <v>4.3140000000000001</v>
      </c>
      <c r="I12" s="14">
        <v>-5.6000000000000001E-2</v>
      </c>
      <c r="J12" s="14">
        <v>4.3140000000000001</v>
      </c>
      <c r="K12" s="14">
        <v>-6.2E-2</v>
      </c>
    </row>
    <row r="13" spans="1:11" ht="15" x14ac:dyDescent="0.25">
      <c r="A13" s="15">
        <v>5</v>
      </c>
      <c r="B13" s="16" t="s">
        <v>23</v>
      </c>
      <c r="C13" s="17" t="s">
        <v>74</v>
      </c>
      <c r="D13" s="17" t="s">
        <v>1</v>
      </c>
      <c r="E13" s="17" t="s">
        <v>17</v>
      </c>
      <c r="F13" s="17">
        <v>10</v>
      </c>
      <c r="G13" s="7" t="s">
        <v>94</v>
      </c>
      <c r="H13" s="14">
        <v>3.66</v>
      </c>
      <c r="I13" s="14">
        <v>-0.15600000000000014</v>
      </c>
      <c r="J13" s="14">
        <v>3.66</v>
      </c>
      <c r="K13" s="14">
        <v>-0.15600000000000014</v>
      </c>
    </row>
    <row r="14" spans="1:11" ht="15" x14ac:dyDescent="0.25">
      <c r="A14" s="15">
        <v>6</v>
      </c>
      <c r="B14" s="16" t="s">
        <v>24</v>
      </c>
      <c r="C14" s="17" t="s">
        <v>74</v>
      </c>
      <c r="D14" s="17" t="s">
        <v>1</v>
      </c>
      <c r="E14" s="17" t="s">
        <v>17</v>
      </c>
      <c r="F14" s="17">
        <v>10</v>
      </c>
      <c r="G14" s="7" t="s">
        <v>94</v>
      </c>
      <c r="H14" s="14">
        <v>4.3559999999999999</v>
      </c>
      <c r="I14" s="14">
        <f>-0.037-0.025+0.15</f>
        <v>8.7999999999999995E-2</v>
      </c>
      <c r="J14" s="14">
        <v>4.3490000000000002</v>
      </c>
      <c r="K14" s="14">
        <f>-0.044-0.007-0.025+0.15</f>
        <v>7.3999999999999996E-2</v>
      </c>
    </row>
    <row r="15" spans="1:11" ht="15" x14ac:dyDescent="0.25">
      <c r="A15" s="15">
        <v>7</v>
      </c>
      <c r="B15" s="16" t="s">
        <v>25</v>
      </c>
      <c r="C15" s="17" t="s">
        <v>74</v>
      </c>
      <c r="D15" s="17" t="s">
        <v>1</v>
      </c>
      <c r="E15" s="17" t="s">
        <v>17</v>
      </c>
      <c r="F15" s="17">
        <v>10</v>
      </c>
      <c r="G15" s="7" t="s">
        <v>95</v>
      </c>
      <c r="H15" s="14">
        <v>4.3159999999999998</v>
      </c>
      <c r="I15" s="14">
        <f>-0.36762-0.00002+0.12</f>
        <v>-0.24764000000000003</v>
      </c>
      <c r="J15" s="14">
        <v>4.3159999999999998</v>
      </c>
      <c r="K15" s="14">
        <f>I15+0.12</f>
        <v>-0.12764000000000003</v>
      </c>
    </row>
    <row r="16" spans="1:11" ht="15" x14ac:dyDescent="0.25">
      <c r="A16" s="15">
        <v>8</v>
      </c>
      <c r="B16" s="16" t="s">
        <v>26</v>
      </c>
      <c r="C16" s="17" t="s">
        <v>74</v>
      </c>
      <c r="D16" s="17" t="s">
        <v>1</v>
      </c>
      <c r="E16" s="17" t="s">
        <v>17</v>
      </c>
      <c r="F16" s="17">
        <v>10</v>
      </c>
      <c r="G16" s="7" t="s">
        <v>96</v>
      </c>
      <c r="H16" s="14">
        <v>4.2159999999999993</v>
      </c>
      <c r="I16" s="14">
        <v>-0.52300000000000013</v>
      </c>
      <c r="J16" s="14">
        <v>4.2159999999999993</v>
      </c>
      <c r="K16" s="14">
        <v>-0.52300000000000013</v>
      </c>
    </row>
    <row r="17" spans="1:11" ht="15" x14ac:dyDescent="0.25">
      <c r="A17" s="15">
        <v>9</v>
      </c>
      <c r="B17" s="16" t="s">
        <v>27</v>
      </c>
      <c r="C17" s="17" t="s">
        <v>74</v>
      </c>
      <c r="D17" s="17" t="s">
        <v>1</v>
      </c>
      <c r="E17" s="17" t="s">
        <v>17</v>
      </c>
      <c r="F17" s="17">
        <v>10</v>
      </c>
      <c r="G17" s="7" t="s">
        <v>94</v>
      </c>
      <c r="H17" s="14">
        <v>4.4159999999999995</v>
      </c>
      <c r="I17" s="14">
        <v>0.17499999999999993</v>
      </c>
      <c r="J17" s="14">
        <v>4.4159999999999995</v>
      </c>
      <c r="K17" s="14">
        <v>0.17499999999999993</v>
      </c>
    </row>
    <row r="18" spans="1:11" ht="15" x14ac:dyDescent="0.25">
      <c r="A18" s="15">
        <v>10</v>
      </c>
      <c r="B18" s="16" t="s">
        <v>28</v>
      </c>
      <c r="C18" s="17" t="s">
        <v>74</v>
      </c>
      <c r="D18" s="17" t="s">
        <v>1</v>
      </c>
      <c r="E18" s="17" t="s">
        <v>17</v>
      </c>
      <c r="F18" s="17">
        <v>10</v>
      </c>
      <c r="G18" s="7" t="s">
        <v>94</v>
      </c>
      <c r="H18" s="14">
        <v>4.415</v>
      </c>
      <c r="I18" s="14">
        <v>3.499999999999992E-2</v>
      </c>
      <c r="J18" s="14">
        <v>4.415</v>
      </c>
      <c r="K18" s="14">
        <v>3.499999999999992E-2</v>
      </c>
    </row>
    <row r="19" spans="1:11" ht="15" x14ac:dyDescent="0.25">
      <c r="A19" s="15">
        <v>11</v>
      </c>
      <c r="B19" s="16" t="s">
        <v>29</v>
      </c>
      <c r="C19" s="17" t="s">
        <v>74</v>
      </c>
      <c r="D19" s="17" t="s">
        <v>1</v>
      </c>
      <c r="E19" s="17" t="s">
        <v>17</v>
      </c>
      <c r="F19" s="17">
        <v>10</v>
      </c>
      <c r="G19" s="7" t="s">
        <v>97</v>
      </c>
      <c r="H19" s="14">
        <v>8.1790000000000003</v>
      </c>
      <c r="I19" s="14">
        <v>-0.3299999999999999</v>
      </c>
      <c r="J19" s="14">
        <v>8.1790000000000003</v>
      </c>
      <c r="K19" s="14">
        <v>-0.3299999999999999</v>
      </c>
    </row>
    <row r="20" spans="1:11" ht="15" x14ac:dyDescent="0.25">
      <c r="A20" s="15">
        <v>12</v>
      </c>
      <c r="B20" s="16" t="s">
        <v>30</v>
      </c>
      <c r="C20" s="17" t="s">
        <v>74</v>
      </c>
      <c r="D20" s="17" t="s">
        <v>1</v>
      </c>
      <c r="E20" s="17" t="s">
        <v>17</v>
      </c>
      <c r="F20" s="17">
        <v>10</v>
      </c>
      <c r="G20" s="7" t="s">
        <v>92</v>
      </c>
      <c r="H20" s="14">
        <v>3.512</v>
      </c>
      <c r="I20" s="14">
        <v>0.12</v>
      </c>
      <c r="J20" s="14">
        <v>3.512</v>
      </c>
      <c r="K20" s="14">
        <v>0.12</v>
      </c>
    </row>
    <row r="21" spans="1:11" ht="15" x14ac:dyDescent="0.25">
      <c r="A21" s="15">
        <v>13</v>
      </c>
      <c r="B21" s="16" t="s">
        <v>31</v>
      </c>
      <c r="C21" s="17" t="s">
        <v>74</v>
      </c>
      <c r="D21" s="17" t="s">
        <v>1</v>
      </c>
      <c r="E21" s="17" t="s">
        <v>17</v>
      </c>
      <c r="F21" s="17">
        <v>10</v>
      </c>
      <c r="G21" s="7" t="s">
        <v>92</v>
      </c>
      <c r="H21" s="14">
        <v>3.5180000000000002</v>
      </c>
      <c r="I21" s="14">
        <v>0.12</v>
      </c>
      <c r="J21" s="14">
        <v>3.5180000000000002</v>
      </c>
      <c r="K21" s="14">
        <v>0.12</v>
      </c>
    </row>
    <row r="22" spans="1:11" ht="15" x14ac:dyDescent="0.25">
      <c r="A22" s="15">
        <v>14</v>
      </c>
      <c r="B22" s="16" t="s">
        <v>32</v>
      </c>
      <c r="C22" s="17" t="s">
        <v>74</v>
      </c>
      <c r="D22" s="17" t="s">
        <v>1</v>
      </c>
      <c r="E22" s="17" t="s">
        <v>17</v>
      </c>
      <c r="F22" s="17">
        <v>10</v>
      </c>
      <c r="G22" s="7" t="s">
        <v>93</v>
      </c>
      <c r="H22" s="14">
        <v>3.3980000000000001</v>
      </c>
      <c r="I22" s="14">
        <v>6.349999999999989E-2</v>
      </c>
      <c r="J22" s="14">
        <v>3.3980000000000001</v>
      </c>
      <c r="K22" s="14">
        <v>6.349999999999989E-2</v>
      </c>
    </row>
    <row r="23" spans="1:11" ht="15" x14ac:dyDescent="0.25">
      <c r="A23" s="15">
        <v>15</v>
      </c>
      <c r="B23" s="16" t="s">
        <v>33</v>
      </c>
      <c r="C23" s="17" t="s">
        <v>74</v>
      </c>
      <c r="D23" s="17" t="s">
        <v>1</v>
      </c>
      <c r="E23" s="17" t="s">
        <v>17</v>
      </c>
      <c r="F23" s="17">
        <v>10</v>
      </c>
      <c r="G23" s="7" t="s">
        <v>92</v>
      </c>
      <c r="H23" s="14">
        <v>1.7590000000000001</v>
      </c>
      <c r="I23" s="14">
        <v>8.0000000000000016E-2</v>
      </c>
      <c r="J23" s="14">
        <v>1.7590000000000001</v>
      </c>
      <c r="K23" s="14">
        <v>8.0000000000000016E-2</v>
      </c>
    </row>
    <row r="24" spans="1:11" ht="15" x14ac:dyDescent="0.25">
      <c r="A24" s="15">
        <v>16</v>
      </c>
      <c r="B24" s="16" t="s">
        <v>34</v>
      </c>
      <c r="C24" s="17" t="s">
        <v>74</v>
      </c>
      <c r="D24" s="17" t="s">
        <v>1</v>
      </c>
      <c r="E24" s="17" t="s">
        <v>17</v>
      </c>
      <c r="F24" s="17">
        <v>10</v>
      </c>
      <c r="G24" s="7" t="s">
        <v>93</v>
      </c>
      <c r="H24" s="14">
        <v>3.4359999999999999</v>
      </c>
      <c r="I24" s="14">
        <v>0.35849999999999993</v>
      </c>
      <c r="J24" s="14">
        <v>3.4359999999999999</v>
      </c>
      <c r="K24" s="14">
        <v>0.35849999999999993</v>
      </c>
    </row>
    <row r="25" spans="1:11" ht="15" x14ac:dyDescent="0.25">
      <c r="A25" s="15">
        <v>17</v>
      </c>
      <c r="B25" s="16" t="s">
        <v>35</v>
      </c>
      <c r="C25" s="17" t="s">
        <v>74</v>
      </c>
      <c r="D25" s="17" t="s">
        <v>1</v>
      </c>
      <c r="E25" s="17" t="s">
        <v>17</v>
      </c>
      <c r="F25" s="17">
        <v>10</v>
      </c>
      <c r="G25" s="14">
        <v>0.4</v>
      </c>
      <c r="H25" s="14">
        <v>6.5269999999999992</v>
      </c>
      <c r="I25" s="14">
        <v>0.13</v>
      </c>
      <c r="J25" s="14">
        <v>6.5269999999999992</v>
      </c>
      <c r="K25" s="14">
        <v>0.13</v>
      </c>
    </row>
    <row r="26" spans="1:11" ht="60" customHeight="1" x14ac:dyDescent="0.25">
      <c r="A26" s="15">
        <v>18</v>
      </c>
      <c r="B26" s="16" t="s">
        <v>36</v>
      </c>
      <c r="C26" s="17" t="s">
        <v>74</v>
      </c>
      <c r="D26" s="17" t="s">
        <v>1</v>
      </c>
      <c r="E26" s="17" t="s">
        <v>17</v>
      </c>
      <c r="F26" s="17">
        <v>10</v>
      </c>
      <c r="G26" s="14">
        <v>0.63</v>
      </c>
      <c r="H26" s="14">
        <v>2.9770000000000003</v>
      </c>
      <c r="I26" s="14">
        <f>0.2185-0.035</f>
        <v>0.1835</v>
      </c>
      <c r="J26" s="14">
        <v>2.9770000000000003</v>
      </c>
      <c r="K26" s="14">
        <f>0.2185-0.035</f>
        <v>0.1835</v>
      </c>
    </row>
    <row r="27" spans="1:11" ht="15" x14ac:dyDescent="0.25">
      <c r="A27" s="15">
        <v>19</v>
      </c>
      <c r="B27" s="16" t="s">
        <v>37</v>
      </c>
      <c r="C27" s="17" t="s">
        <v>74</v>
      </c>
      <c r="D27" s="17" t="s">
        <v>1</v>
      </c>
      <c r="E27" s="17" t="s">
        <v>17</v>
      </c>
      <c r="F27" s="17">
        <v>10</v>
      </c>
      <c r="G27" s="7" t="s">
        <v>93</v>
      </c>
      <c r="H27" s="14">
        <v>4.4499999999999993</v>
      </c>
      <c r="I27" s="14">
        <v>-5.3500000000000054E-2</v>
      </c>
      <c r="J27" s="14">
        <v>4.4499999999999993</v>
      </c>
      <c r="K27" s="14">
        <v>-0.10550000000000005</v>
      </c>
    </row>
    <row r="28" spans="1:11" ht="15" x14ac:dyDescent="0.25">
      <c r="A28" s="15">
        <v>20</v>
      </c>
      <c r="B28" s="16" t="s">
        <v>38</v>
      </c>
      <c r="C28" s="17" t="s">
        <v>74</v>
      </c>
      <c r="D28" s="17" t="s">
        <v>1</v>
      </c>
      <c r="E28" s="17" t="s">
        <v>17</v>
      </c>
      <c r="F28" s="17">
        <v>10</v>
      </c>
      <c r="G28" s="7" t="s">
        <v>94</v>
      </c>
      <c r="H28" s="14">
        <v>4.4550000000000001</v>
      </c>
      <c r="I28" s="14">
        <v>0.27599999999999991</v>
      </c>
      <c r="J28" s="14">
        <v>4.4550000000000001</v>
      </c>
      <c r="K28" s="14">
        <v>0.27599999999999991</v>
      </c>
    </row>
    <row r="29" spans="1:11" ht="15" x14ac:dyDescent="0.25">
      <c r="A29" s="15">
        <v>21</v>
      </c>
      <c r="B29" s="16" t="s">
        <v>39</v>
      </c>
      <c r="C29" s="17" t="s">
        <v>74</v>
      </c>
      <c r="D29" s="17" t="s">
        <v>1</v>
      </c>
      <c r="E29" s="17" t="s">
        <v>17</v>
      </c>
      <c r="F29" s="17">
        <v>10</v>
      </c>
      <c r="G29" s="7" t="s">
        <v>94</v>
      </c>
      <c r="H29" s="14">
        <v>4.4859999999999998</v>
      </c>
      <c r="I29" s="14">
        <v>0.46099999999999997</v>
      </c>
      <c r="J29" s="14">
        <v>4.4859999999999998</v>
      </c>
      <c r="K29" s="14">
        <v>0.46099999999999997</v>
      </c>
    </row>
    <row r="30" spans="1:11" ht="15" x14ac:dyDescent="0.25">
      <c r="A30" s="15">
        <v>22</v>
      </c>
      <c r="B30" s="16" t="s">
        <v>40</v>
      </c>
      <c r="C30" s="17" t="s">
        <v>74</v>
      </c>
      <c r="D30" s="17" t="s">
        <v>1</v>
      </c>
      <c r="E30" s="17" t="s">
        <v>17</v>
      </c>
      <c r="F30" s="17">
        <v>10</v>
      </c>
      <c r="G30" s="7" t="s">
        <v>93</v>
      </c>
      <c r="H30" s="14">
        <v>4.4509999999999996</v>
      </c>
      <c r="I30" s="14">
        <v>-0.27850000000000008</v>
      </c>
      <c r="J30" s="14">
        <v>4.4509999999999996</v>
      </c>
      <c r="K30" s="14">
        <f>-0.3255-0.047</f>
        <v>-0.3725</v>
      </c>
    </row>
    <row r="31" spans="1:11" ht="15" x14ac:dyDescent="0.25">
      <c r="A31" s="15">
        <v>23</v>
      </c>
      <c r="B31" s="16" t="s">
        <v>41</v>
      </c>
      <c r="C31" s="17" t="s">
        <v>74</v>
      </c>
      <c r="D31" s="17" t="s">
        <v>1</v>
      </c>
      <c r="E31" s="17" t="s">
        <v>17</v>
      </c>
      <c r="F31" s="17">
        <v>10</v>
      </c>
      <c r="G31" s="7" t="s">
        <v>94</v>
      </c>
      <c r="H31" s="14">
        <v>4.3649999999999993</v>
      </c>
      <c r="I31" s="14">
        <f>0-0.025</f>
        <v>-2.5000000000000001E-2</v>
      </c>
      <c r="J31" s="14">
        <v>4.3649999999999993</v>
      </c>
      <c r="K31" s="14">
        <v>0</v>
      </c>
    </row>
    <row r="32" spans="1:11" ht="15" x14ac:dyDescent="0.25">
      <c r="A32" s="15">
        <v>24</v>
      </c>
      <c r="B32" s="16" t="s">
        <v>42</v>
      </c>
      <c r="C32" s="17" t="s">
        <v>74</v>
      </c>
      <c r="D32" s="17" t="s">
        <v>1</v>
      </c>
      <c r="E32" s="17" t="s">
        <v>17</v>
      </c>
      <c r="F32" s="17">
        <v>10</v>
      </c>
      <c r="G32" s="7" t="s">
        <v>93</v>
      </c>
      <c r="H32" s="14">
        <v>3.4159999999999999</v>
      </c>
      <c r="I32" s="14">
        <v>-0.69450000000000001</v>
      </c>
      <c r="J32" s="14">
        <v>3.4159999999999999</v>
      </c>
      <c r="K32" s="14">
        <v>-0.69450000000000001</v>
      </c>
    </row>
    <row r="33" spans="1:11" ht="15" x14ac:dyDescent="0.25">
      <c r="A33" s="15">
        <v>25</v>
      </c>
      <c r="B33" s="16" t="s">
        <v>43</v>
      </c>
      <c r="C33" s="17" t="s">
        <v>74</v>
      </c>
      <c r="D33" s="17" t="s">
        <v>1</v>
      </c>
      <c r="E33" s="17" t="s">
        <v>17</v>
      </c>
      <c r="F33" s="17" t="s">
        <v>78</v>
      </c>
      <c r="G33" s="7" t="s">
        <v>93</v>
      </c>
      <c r="H33" s="14">
        <v>3.5129999999999999</v>
      </c>
      <c r="I33" s="14">
        <v>2.849999999999997E-2</v>
      </c>
      <c r="J33" s="14">
        <v>3.5129999999999999</v>
      </c>
      <c r="K33" s="14">
        <v>2.849999999999997E-2</v>
      </c>
    </row>
    <row r="34" spans="1:11" ht="15" x14ac:dyDescent="0.25">
      <c r="A34" s="15">
        <v>26</v>
      </c>
      <c r="B34" s="16" t="s">
        <v>44</v>
      </c>
      <c r="C34" s="17" t="s">
        <v>74</v>
      </c>
      <c r="D34" s="17" t="s">
        <v>1</v>
      </c>
      <c r="E34" s="17" t="s">
        <v>17</v>
      </c>
      <c r="F34" s="17">
        <v>10</v>
      </c>
      <c r="G34" s="7" t="s">
        <v>94</v>
      </c>
      <c r="H34" s="14">
        <v>4.4119999999999999</v>
      </c>
      <c r="I34" s="14">
        <v>0.379</v>
      </c>
      <c r="J34" s="14">
        <v>4.4119999999999999</v>
      </c>
      <c r="K34" s="14">
        <v>0.379</v>
      </c>
    </row>
    <row r="35" spans="1:11" ht="15" x14ac:dyDescent="0.25">
      <c r="A35" s="15">
        <v>27</v>
      </c>
      <c r="B35" s="16" t="s">
        <v>2</v>
      </c>
      <c r="C35" s="17" t="s">
        <v>74</v>
      </c>
      <c r="D35" s="17" t="s">
        <v>1</v>
      </c>
      <c r="E35" s="17" t="s">
        <v>17</v>
      </c>
      <c r="F35" s="17">
        <v>10</v>
      </c>
      <c r="G35" s="7" t="s">
        <v>94</v>
      </c>
      <c r="H35" s="14">
        <v>4.4909999999999997</v>
      </c>
      <c r="I35" s="14">
        <v>-0.19100000000000006</v>
      </c>
      <c r="J35" s="14">
        <v>4.4909999999999997</v>
      </c>
      <c r="K35" s="14">
        <v>-0.19100000000000006</v>
      </c>
    </row>
    <row r="36" spans="1:11" ht="15" x14ac:dyDescent="0.25">
      <c r="A36" s="15">
        <v>28</v>
      </c>
      <c r="B36" s="16" t="s">
        <v>45</v>
      </c>
      <c r="C36" s="17" t="s">
        <v>74</v>
      </c>
      <c r="D36" s="17" t="s">
        <v>1</v>
      </c>
      <c r="E36" s="17" t="s">
        <v>17</v>
      </c>
      <c r="F36" s="17">
        <v>10</v>
      </c>
      <c r="G36" s="7" t="s">
        <v>95</v>
      </c>
      <c r="H36" s="14">
        <v>4.3599999999999994</v>
      </c>
      <c r="I36" s="14">
        <v>3.7500000000000089E-2</v>
      </c>
      <c r="J36" s="14">
        <v>4.3599999999999994</v>
      </c>
      <c r="K36" s="14">
        <v>3.7500000000000089E-2</v>
      </c>
    </row>
    <row r="37" spans="1:11" ht="15" x14ac:dyDescent="0.25">
      <c r="A37" s="15">
        <v>29</v>
      </c>
      <c r="B37" s="16" t="s">
        <v>46</v>
      </c>
      <c r="C37" s="17" t="s">
        <v>74</v>
      </c>
      <c r="D37" s="17" t="s">
        <v>1</v>
      </c>
      <c r="E37" s="17" t="s">
        <v>17</v>
      </c>
      <c r="F37" s="17">
        <v>10</v>
      </c>
      <c r="G37" s="7" t="s">
        <v>93</v>
      </c>
      <c r="H37" s="14">
        <v>4.5199999999999996</v>
      </c>
      <c r="I37" s="14">
        <v>5.8499999999999885E-2</v>
      </c>
      <c r="J37" s="14">
        <v>4.5199999999999996</v>
      </c>
      <c r="K37" s="14">
        <v>5.8499999999999885E-2</v>
      </c>
    </row>
    <row r="38" spans="1:11" ht="15" x14ac:dyDescent="0.25">
      <c r="A38" s="15">
        <v>30</v>
      </c>
      <c r="B38" s="16" t="s">
        <v>47</v>
      </c>
      <c r="C38" s="17" t="s">
        <v>74</v>
      </c>
      <c r="D38" s="17" t="s">
        <v>1</v>
      </c>
      <c r="E38" s="17" t="s">
        <v>17</v>
      </c>
      <c r="F38" s="17">
        <v>10</v>
      </c>
      <c r="G38" s="7" t="s">
        <v>95</v>
      </c>
      <c r="H38" s="14">
        <v>4.1659999999999995</v>
      </c>
      <c r="I38" s="14">
        <v>0.12749999999999995</v>
      </c>
      <c r="J38" s="14">
        <v>4.1659999999999995</v>
      </c>
      <c r="K38" s="14">
        <v>0.12749999999999995</v>
      </c>
    </row>
    <row r="39" spans="1:11" ht="15" x14ac:dyDescent="0.25">
      <c r="A39" s="15">
        <v>31</v>
      </c>
      <c r="B39" s="16" t="s">
        <v>48</v>
      </c>
      <c r="C39" s="17" t="s">
        <v>74</v>
      </c>
      <c r="D39" s="17" t="s">
        <v>1</v>
      </c>
      <c r="E39" s="17" t="s">
        <v>17</v>
      </c>
      <c r="F39" s="17">
        <v>10</v>
      </c>
      <c r="G39" s="7" t="s">
        <v>94</v>
      </c>
      <c r="H39" s="14">
        <v>4.4139999999999997</v>
      </c>
      <c r="I39" s="14">
        <v>-5.0000000000000044E-2</v>
      </c>
      <c r="J39" s="14">
        <v>4.4139999999999997</v>
      </c>
      <c r="K39" s="14">
        <v>-5.0000000000000044E-2</v>
      </c>
    </row>
    <row r="40" spans="1:11" ht="15" x14ac:dyDescent="0.25">
      <c r="A40" s="15">
        <v>32</v>
      </c>
      <c r="B40" s="16" t="s">
        <v>49</v>
      </c>
      <c r="C40" s="17" t="s">
        <v>74</v>
      </c>
      <c r="D40" s="17" t="s">
        <v>1</v>
      </c>
      <c r="E40" s="17" t="s">
        <v>17</v>
      </c>
      <c r="F40" s="17">
        <v>10</v>
      </c>
      <c r="G40" s="7" t="s">
        <v>94</v>
      </c>
      <c r="H40" s="14">
        <v>4.3559999999999999</v>
      </c>
      <c r="I40" s="14">
        <v>9.9999999999998996E-3</v>
      </c>
      <c r="J40" s="14">
        <v>4.3559999999999999</v>
      </c>
      <c r="K40" s="14">
        <v>1.9799999999999901E-2</v>
      </c>
    </row>
    <row r="41" spans="1:11" ht="27" customHeight="1" x14ac:dyDescent="0.25">
      <c r="A41" s="15">
        <v>33</v>
      </c>
      <c r="B41" s="16" t="s">
        <v>50</v>
      </c>
      <c r="C41" s="17" t="s">
        <v>74</v>
      </c>
      <c r="D41" s="17" t="s">
        <v>1</v>
      </c>
      <c r="E41" s="17" t="s">
        <v>17</v>
      </c>
      <c r="F41" s="17">
        <v>10</v>
      </c>
      <c r="G41" s="8" t="s">
        <v>98</v>
      </c>
      <c r="H41" s="18">
        <v>7.3449999999999998</v>
      </c>
      <c r="I41" s="14">
        <f>-1.3325-0.0056</f>
        <v>-1.3381000000000001</v>
      </c>
      <c r="J41" s="14">
        <v>7.3449999999999998</v>
      </c>
      <c r="K41" s="14">
        <f>-1.3325-0.0056</f>
        <v>-1.3381000000000001</v>
      </c>
    </row>
    <row r="42" spans="1:11" ht="15" x14ac:dyDescent="0.25">
      <c r="A42" s="15">
        <v>34</v>
      </c>
      <c r="B42" s="16" t="s">
        <v>51</v>
      </c>
      <c r="C42" s="17" t="s">
        <v>74</v>
      </c>
      <c r="D42" s="17" t="s">
        <v>1</v>
      </c>
      <c r="E42" s="17" t="s">
        <v>17</v>
      </c>
      <c r="F42" s="17">
        <v>10</v>
      </c>
      <c r="G42" s="7" t="s">
        <v>94</v>
      </c>
      <c r="H42" s="14">
        <v>4.0489999999999995</v>
      </c>
      <c r="I42" s="14">
        <v>-5.0000000000000044E-2</v>
      </c>
      <c r="J42" s="14">
        <v>4.0489999999999995</v>
      </c>
      <c r="K42" s="14">
        <v>-5.0000000000000044E-2</v>
      </c>
    </row>
    <row r="43" spans="1:11" ht="15" x14ac:dyDescent="0.25">
      <c r="A43" s="15">
        <v>35</v>
      </c>
      <c r="B43" s="16" t="s">
        <v>52</v>
      </c>
      <c r="C43" s="17" t="s">
        <v>74</v>
      </c>
      <c r="D43" s="17" t="s">
        <v>1</v>
      </c>
      <c r="E43" s="17" t="s">
        <v>17</v>
      </c>
      <c r="F43" s="17">
        <v>10</v>
      </c>
      <c r="G43" s="7" t="s">
        <v>99</v>
      </c>
      <c r="H43" s="14">
        <v>4.5659999999999998</v>
      </c>
      <c r="I43" s="14">
        <v>0.75997999999999999</v>
      </c>
      <c r="J43" s="14">
        <v>4.5659999999999998</v>
      </c>
      <c r="K43" s="14">
        <v>0.75995999999999997</v>
      </c>
    </row>
    <row r="44" spans="1:11" ht="15" x14ac:dyDescent="0.25">
      <c r="A44" s="15">
        <v>36</v>
      </c>
      <c r="B44" s="16" t="s">
        <v>53</v>
      </c>
      <c r="C44" s="17" t="s">
        <v>74</v>
      </c>
      <c r="D44" s="17" t="s">
        <v>1</v>
      </c>
      <c r="E44" s="17" t="s">
        <v>17</v>
      </c>
      <c r="F44" s="17">
        <v>10</v>
      </c>
      <c r="G44" s="7" t="s">
        <v>96</v>
      </c>
      <c r="H44" s="14">
        <v>4.1229999999999993</v>
      </c>
      <c r="I44" s="14">
        <v>1.0000000000000009E-2</v>
      </c>
      <c r="J44" s="14">
        <v>4.1229999999999993</v>
      </c>
      <c r="K44" s="14">
        <v>1.0000000000000009E-2</v>
      </c>
    </row>
    <row r="45" spans="1:11" ht="15" x14ac:dyDescent="0.25">
      <c r="A45" s="15">
        <v>37</v>
      </c>
      <c r="B45" s="16" t="s">
        <v>54</v>
      </c>
      <c r="C45" s="17" t="s">
        <v>74</v>
      </c>
      <c r="D45" s="17" t="s">
        <v>1</v>
      </c>
      <c r="E45" s="17" t="s">
        <v>17</v>
      </c>
      <c r="F45" s="17">
        <v>10</v>
      </c>
      <c r="G45" s="7" t="s">
        <v>94</v>
      </c>
      <c r="H45" s="14">
        <v>1.758</v>
      </c>
      <c r="I45" s="14">
        <v>0.42999999999999994</v>
      </c>
      <c r="J45" s="14">
        <v>1.758</v>
      </c>
      <c r="K45" s="14">
        <v>0.42999999999999994</v>
      </c>
    </row>
    <row r="46" spans="1:11" ht="15" x14ac:dyDescent="0.25">
      <c r="A46" s="15">
        <v>38</v>
      </c>
      <c r="B46" s="16" t="s">
        <v>55</v>
      </c>
      <c r="C46" s="17" t="s">
        <v>74</v>
      </c>
      <c r="D46" s="17" t="s">
        <v>1</v>
      </c>
      <c r="E46" s="17" t="s">
        <v>17</v>
      </c>
      <c r="F46" s="17">
        <v>10</v>
      </c>
      <c r="G46" s="7" t="s">
        <v>93</v>
      </c>
      <c r="H46" s="14">
        <v>1.788</v>
      </c>
      <c r="I46" s="14">
        <v>0.20849999999999991</v>
      </c>
      <c r="J46" s="14">
        <v>1.788</v>
      </c>
      <c r="K46" s="14">
        <v>0.20849999999999991</v>
      </c>
    </row>
    <row r="47" spans="1:11" ht="30" x14ac:dyDescent="0.25">
      <c r="A47" s="15">
        <v>39</v>
      </c>
      <c r="B47" s="16" t="s">
        <v>56</v>
      </c>
      <c r="C47" s="17" t="s">
        <v>74</v>
      </c>
      <c r="D47" s="17" t="s">
        <v>1</v>
      </c>
      <c r="E47" s="16" t="s">
        <v>75</v>
      </c>
      <c r="F47" s="17">
        <v>10</v>
      </c>
      <c r="G47" s="7" t="s">
        <v>93</v>
      </c>
      <c r="H47" s="14">
        <v>1.5880000000000001</v>
      </c>
      <c r="I47" s="14">
        <v>0.18349999999999994</v>
      </c>
      <c r="J47" s="14">
        <v>1.5880000000000001</v>
      </c>
      <c r="K47" s="14">
        <v>0.18349999999999994</v>
      </c>
    </row>
    <row r="48" spans="1:11" ht="15" x14ac:dyDescent="0.25">
      <c r="A48" s="15">
        <v>40</v>
      </c>
      <c r="B48" s="16" t="s">
        <v>57</v>
      </c>
      <c r="C48" s="17" t="s">
        <v>74</v>
      </c>
      <c r="D48" s="17" t="s">
        <v>1</v>
      </c>
      <c r="E48" s="17" t="s">
        <v>17</v>
      </c>
      <c r="F48" s="17">
        <v>10</v>
      </c>
      <c r="G48" s="7" t="s">
        <v>93</v>
      </c>
      <c r="H48" s="14">
        <v>3.5030000000000001</v>
      </c>
      <c r="I48" s="14">
        <v>8.499999999999952E-3</v>
      </c>
      <c r="J48" s="14">
        <v>3.5030000000000001</v>
      </c>
      <c r="K48" s="14">
        <v>8.499999999999952E-3</v>
      </c>
    </row>
    <row r="49" spans="1:13" ht="15" x14ac:dyDescent="0.25">
      <c r="A49" s="15">
        <v>41</v>
      </c>
      <c r="B49" s="16" t="s">
        <v>58</v>
      </c>
      <c r="C49" s="17" t="s">
        <v>74</v>
      </c>
      <c r="D49" s="17" t="s">
        <v>1</v>
      </c>
      <c r="E49" s="17" t="s">
        <v>17</v>
      </c>
      <c r="F49" s="17">
        <v>10</v>
      </c>
      <c r="G49" s="7" t="s">
        <v>95</v>
      </c>
      <c r="H49" s="14">
        <v>3.3160000000000003</v>
      </c>
      <c r="I49" s="14">
        <v>0.58750000000000002</v>
      </c>
      <c r="J49" s="14">
        <v>3.2660000000000005</v>
      </c>
      <c r="K49" s="14">
        <v>0.53749999999999998</v>
      </c>
    </row>
    <row r="50" spans="1:13" ht="15" x14ac:dyDescent="0.25">
      <c r="A50" s="15">
        <v>42</v>
      </c>
      <c r="B50" s="16" t="s">
        <v>59</v>
      </c>
      <c r="C50" s="17" t="s">
        <v>74</v>
      </c>
      <c r="D50" s="17" t="s">
        <v>1</v>
      </c>
      <c r="E50" s="17" t="s">
        <v>17</v>
      </c>
      <c r="F50" s="17">
        <v>10</v>
      </c>
      <c r="G50" s="7" t="s">
        <v>92</v>
      </c>
      <c r="H50" s="14">
        <v>2.7679999999999998</v>
      </c>
      <c r="I50" s="14">
        <v>8.0000000000000016E-2</v>
      </c>
      <c r="J50" s="14">
        <v>2.7679999999999998</v>
      </c>
      <c r="K50" s="14">
        <v>8.0000000000000016E-2</v>
      </c>
    </row>
    <row r="51" spans="1:13" ht="30" x14ac:dyDescent="0.25">
      <c r="A51" s="15">
        <v>43</v>
      </c>
      <c r="B51" s="16" t="s">
        <v>60</v>
      </c>
      <c r="C51" s="17" t="s">
        <v>74</v>
      </c>
      <c r="D51" s="17" t="s">
        <v>1</v>
      </c>
      <c r="E51" s="17" t="s">
        <v>17</v>
      </c>
      <c r="F51" s="17">
        <v>10</v>
      </c>
      <c r="G51" s="8" t="s">
        <v>100</v>
      </c>
      <c r="H51" s="18">
        <v>2.0039999999999996</v>
      </c>
      <c r="I51" s="14">
        <v>-0.16750000000000043</v>
      </c>
      <c r="J51" s="14">
        <v>2.0039999999999996</v>
      </c>
      <c r="K51" s="14">
        <v>-0.16750000000000043</v>
      </c>
      <c r="M51" s="11"/>
    </row>
    <row r="52" spans="1:13" ht="30" x14ac:dyDescent="0.25">
      <c r="A52" s="15">
        <v>44</v>
      </c>
      <c r="B52" s="16" t="s">
        <v>61</v>
      </c>
      <c r="C52" s="17" t="s">
        <v>74</v>
      </c>
      <c r="D52" s="17" t="s">
        <v>1</v>
      </c>
      <c r="E52" s="17" t="s">
        <v>17</v>
      </c>
      <c r="F52" s="17">
        <v>10</v>
      </c>
      <c r="G52" s="8" t="s">
        <v>101</v>
      </c>
      <c r="H52" s="18">
        <v>3.5260000000000002</v>
      </c>
      <c r="I52" s="14">
        <v>0.68849999999999978</v>
      </c>
      <c r="J52" s="14">
        <v>3.5260000000000002</v>
      </c>
      <c r="K52" s="14">
        <v>0.68849999999999978</v>
      </c>
    </row>
    <row r="53" spans="1:13" ht="15" x14ac:dyDescent="0.25">
      <c r="A53" s="15">
        <v>45</v>
      </c>
      <c r="B53" s="16" t="s">
        <v>62</v>
      </c>
      <c r="C53" s="17" t="s">
        <v>74</v>
      </c>
      <c r="D53" s="17" t="s">
        <v>1</v>
      </c>
      <c r="E53" s="17" t="s">
        <v>17</v>
      </c>
      <c r="F53" s="17">
        <v>10</v>
      </c>
      <c r="G53" s="7" t="s">
        <v>102</v>
      </c>
      <c r="H53" s="14">
        <v>4.2549999999999999</v>
      </c>
      <c r="I53" s="14">
        <v>-0.61350000000000005</v>
      </c>
      <c r="J53" s="14">
        <v>4.2549999999999999</v>
      </c>
      <c r="K53" s="14">
        <v>-0.61350000000000005</v>
      </c>
    </row>
    <row r="54" spans="1:13" ht="15" x14ac:dyDescent="0.25">
      <c r="A54" s="15">
        <v>46</v>
      </c>
      <c r="B54" s="16" t="s">
        <v>63</v>
      </c>
      <c r="C54" s="17" t="s">
        <v>74</v>
      </c>
      <c r="D54" s="17" t="s">
        <v>1</v>
      </c>
      <c r="E54" s="17" t="s">
        <v>17</v>
      </c>
      <c r="F54" s="17">
        <v>10</v>
      </c>
      <c r="G54" s="7" t="s">
        <v>92</v>
      </c>
      <c r="H54" s="14">
        <v>2.6520000000000001</v>
      </c>
      <c r="I54" s="14">
        <v>-2.0000000000000018E-2</v>
      </c>
      <c r="J54" s="14">
        <v>2.6520000000000001</v>
      </c>
      <c r="K54" s="14">
        <v>-2.0000000000000018E-2</v>
      </c>
    </row>
    <row r="55" spans="1:13" ht="15" x14ac:dyDescent="0.25">
      <c r="A55" s="15">
        <v>47</v>
      </c>
      <c r="B55" s="16" t="s">
        <v>64</v>
      </c>
      <c r="C55" s="17" t="s">
        <v>74</v>
      </c>
      <c r="D55" s="17" t="s">
        <v>1</v>
      </c>
      <c r="E55" s="17" t="s">
        <v>17</v>
      </c>
      <c r="F55" s="17">
        <v>10</v>
      </c>
      <c r="G55" s="7" t="s">
        <v>96</v>
      </c>
      <c r="H55" s="14">
        <v>3.286</v>
      </c>
      <c r="I55" s="14">
        <v>2.0000000000000018E-2</v>
      </c>
      <c r="J55" s="14">
        <v>3.286</v>
      </c>
      <c r="K55" s="14">
        <v>2.0000000000000018E-2</v>
      </c>
    </row>
    <row r="56" spans="1:13" ht="15" x14ac:dyDescent="0.25">
      <c r="A56" s="15">
        <v>48</v>
      </c>
      <c r="B56" s="16" t="s">
        <v>65</v>
      </c>
      <c r="C56" s="17" t="s">
        <v>74</v>
      </c>
      <c r="D56" s="17" t="s">
        <v>1</v>
      </c>
      <c r="E56" s="17" t="s">
        <v>17</v>
      </c>
      <c r="F56" s="17">
        <v>10</v>
      </c>
      <c r="G56" s="7" t="s">
        <v>95</v>
      </c>
      <c r="H56" s="14">
        <v>3.4060000000000001</v>
      </c>
      <c r="I56" s="14">
        <v>0.28749999999999998</v>
      </c>
      <c r="J56" s="14">
        <v>3.4060000000000001</v>
      </c>
      <c r="K56" s="14">
        <v>0.28749999999999998</v>
      </c>
    </row>
    <row r="57" spans="1:13" ht="15" x14ac:dyDescent="0.25">
      <c r="A57" s="15">
        <v>49</v>
      </c>
      <c r="B57" s="16" t="s">
        <v>66</v>
      </c>
      <c r="C57" s="17" t="s">
        <v>74</v>
      </c>
      <c r="D57" s="17" t="s">
        <v>1</v>
      </c>
      <c r="E57" s="17" t="s">
        <v>17</v>
      </c>
      <c r="F57" s="17">
        <v>10</v>
      </c>
      <c r="G57" s="7" t="s">
        <v>96</v>
      </c>
      <c r="H57" s="14">
        <v>4.1359999999999992</v>
      </c>
      <c r="I57" s="14">
        <v>-0.64000000000000012</v>
      </c>
      <c r="J57" s="14">
        <v>4.1359999999999992</v>
      </c>
      <c r="K57" s="14">
        <v>-0.64000000000000012</v>
      </c>
    </row>
    <row r="58" spans="1:13" ht="15" x14ac:dyDescent="0.25">
      <c r="A58" s="15">
        <v>50</v>
      </c>
      <c r="B58" s="16" t="s">
        <v>67</v>
      </c>
      <c r="C58" s="17" t="s">
        <v>74</v>
      </c>
      <c r="D58" s="17" t="s">
        <v>1</v>
      </c>
      <c r="E58" s="17" t="s">
        <v>17</v>
      </c>
      <c r="F58" s="17">
        <v>10</v>
      </c>
      <c r="G58" s="7" t="s">
        <v>96</v>
      </c>
      <c r="H58" s="14">
        <v>3.2360000000000002</v>
      </c>
      <c r="I58" s="14">
        <v>0.1100000000000001</v>
      </c>
      <c r="J58" s="14">
        <v>3.2360000000000002</v>
      </c>
      <c r="K58" s="14">
        <v>0.1100000000000001</v>
      </c>
    </row>
    <row r="59" spans="1:13" ht="15" x14ac:dyDescent="0.25">
      <c r="A59" s="15">
        <v>51</v>
      </c>
      <c r="B59" s="16" t="s">
        <v>68</v>
      </c>
      <c r="C59" s="17" t="s">
        <v>74</v>
      </c>
      <c r="D59" s="17" t="s">
        <v>1</v>
      </c>
      <c r="E59" s="17" t="s">
        <v>17</v>
      </c>
      <c r="F59" s="17">
        <v>10</v>
      </c>
      <c r="G59" s="7" t="s">
        <v>103</v>
      </c>
      <c r="H59" s="14">
        <v>1.57</v>
      </c>
      <c r="I59" s="14">
        <v>-1.2500000000000011E-2</v>
      </c>
      <c r="J59" s="14">
        <v>1.57</v>
      </c>
      <c r="K59" s="14">
        <v>-1.2500000000000011E-2</v>
      </c>
    </row>
    <row r="60" spans="1:13" ht="15" x14ac:dyDescent="0.25">
      <c r="A60" s="15">
        <v>52</v>
      </c>
      <c r="B60" s="16" t="s">
        <v>69</v>
      </c>
      <c r="C60" s="17" t="s">
        <v>74</v>
      </c>
      <c r="D60" s="17" t="s">
        <v>1</v>
      </c>
      <c r="E60" s="17" t="s">
        <v>17</v>
      </c>
      <c r="F60" s="17">
        <v>10</v>
      </c>
      <c r="G60" s="7" t="s">
        <v>104</v>
      </c>
      <c r="H60" s="14">
        <v>3.379</v>
      </c>
      <c r="I60" s="14">
        <v>4.8499999999999877E-2</v>
      </c>
      <c r="J60" s="14">
        <v>3.379</v>
      </c>
      <c r="K60" s="14">
        <v>4.8499999999999877E-2</v>
      </c>
    </row>
    <row r="61" spans="1:13" ht="30" x14ac:dyDescent="0.25">
      <c r="A61" s="15">
        <v>53</v>
      </c>
      <c r="B61" s="16" t="s">
        <v>70</v>
      </c>
      <c r="C61" s="17" t="s">
        <v>74</v>
      </c>
      <c r="D61" s="17" t="s">
        <v>1</v>
      </c>
      <c r="E61" s="16" t="s">
        <v>76</v>
      </c>
      <c r="F61" s="17">
        <v>10</v>
      </c>
      <c r="G61" s="7" t="s">
        <v>105</v>
      </c>
      <c r="H61" s="14">
        <v>2.5149999999999997</v>
      </c>
      <c r="I61" s="14">
        <v>-5.0000000000000044E-3</v>
      </c>
      <c r="J61" s="14">
        <v>2.5149999999999997</v>
      </c>
      <c r="K61" s="14">
        <v>-5.0000000000000044E-3</v>
      </c>
    </row>
    <row r="62" spans="1:13" ht="15" x14ac:dyDescent="0.25">
      <c r="A62" s="15">
        <v>54</v>
      </c>
      <c r="B62" s="16" t="s">
        <v>71</v>
      </c>
      <c r="C62" s="17" t="s">
        <v>74</v>
      </c>
      <c r="D62" s="17" t="s">
        <v>1</v>
      </c>
      <c r="E62" s="17" t="s">
        <v>17</v>
      </c>
      <c r="F62" s="17">
        <v>10</v>
      </c>
      <c r="G62" s="7" t="s">
        <v>106</v>
      </c>
      <c r="H62" s="14">
        <v>3.5569999999999999</v>
      </c>
      <c r="I62" s="14">
        <v>1.0000000000000009E-2</v>
      </c>
      <c r="J62" s="14">
        <v>3.5569999999999999</v>
      </c>
      <c r="K62" s="14">
        <v>1.0000000000000009E-2</v>
      </c>
    </row>
    <row r="63" spans="1:13" ht="30" x14ac:dyDescent="0.25">
      <c r="A63" s="15">
        <v>55</v>
      </c>
      <c r="B63" s="16" t="s">
        <v>72</v>
      </c>
      <c r="C63" s="17" t="s">
        <v>74</v>
      </c>
      <c r="D63" s="17" t="s">
        <v>1</v>
      </c>
      <c r="E63" s="16" t="s">
        <v>77</v>
      </c>
      <c r="F63" s="17">
        <v>10</v>
      </c>
      <c r="G63" s="7" t="s">
        <v>105</v>
      </c>
      <c r="H63" s="14">
        <v>1.9570000000000001</v>
      </c>
      <c r="I63" s="14">
        <v>5.5E-2</v>
      </c>
      <c r="J63" s="14">
        <v>1.9570000000000001</v>
      </c>
      <c r="K63" s="14">
        <v>5.5E-2</v>
      </c>
    </row>
    <row r="64" spans="1:13" ht="30" x14ac:dyDescent="0.25">
      <c r="A64" s="15">
        <v>56</v>
      </c>
      <c r="B64" s="16" t="s">
        <v>73</v>
      </c>
      <c r="C64" s="17" t="s">
        <v>74</v>
      </c>
      <c r="D64" s="17" t="s">
        <v>1</v>
      </c>
      <c r="E64" s="16" t="s">
        <v>77</v>
      </c>
      <c r="F64" s="17">
        <v>10</v>
      </c>
      <c r="G64" s="7" t="s">
        <v>107</v>
      </c>
      <c r="H64" s="14">
        <v>3.573</v>
      </c>
      <c r="I64" s="14">
        <v>-8.0000000000000071E-3</v>
      </c>
      <c r="J64" s="14">
        <v>3.573</v>
      </c>
      <c r="K64" s="14">
        <v>-8.0000000000000071E-3</v>
      </c>
    </row>
    <row r="65" spans="1:11" ht="15" x14ac:dyDescent="0.25">
      <c r="A65" s="15">
        <v>57</v>
      </c>
      <c r="B65" s="16" t="s">
        <v>116</v>
      </c>
      <c r="C65" s="17" t="s">
        <v>85</v>
      </c>
      <c r="D65" s="17" t="s">
        <v>1</v>
      </c>
      <c r="E65" s="16" t="s">
        <v>18</v>
      </c>
      <c r="F65" s="17">
        <v>6</v>
      </c>
      <c r="G65" s="7" t="s">
        <v>92</v>
      </c>
      <c r="H65" s="14">
        <v>1.718</v>
      </c>
      <c r="I65" s="14">
        <v>7.400000000000001E-2</v>
      </c>
      <c r="J65" s="14">
        <v>1.718</v>
      </c>
      <c r="K65" s="14">
        <f>0.064-0.0113</f>
        <v>5.2700000000000004E-2</v>
      </c>
    </row>
    <row r="66" spans="1:11" ht="15" x14ac:dyDescent="0.25">
      <c r="A66" s="15">
        <v>58</v>
      </c>
      <c r="B66" s="16" t="s">
        <v>117</v>
      </c>
      <c r="C66" s="17" t="s">
        <v>85</v>
      </c>
      <c r="D66" s="17" t="s">
        <v>1</v>
      </c>
      <c r="E66" s="16" t="s">
        <v>18</v>
      </c>
      <c r="F66" s="17">
        <v>6</v>
      </c>
      <c r="G66" s="7" t="s">
        <v>92</v>
      </c>
      <c r="H66" s="14">
        <v>1.77</v>
      </c>
      <c r="I66" s="14">
        <v>0.14599999999999999</v>
      </c>
      <c r="J66" s="14">
        <v>1.77</v>
      </c>
      <c r="K66" s="14">
        <v>0.11099999999999999</v>
      </c>
    </row>
    <row r="67" spans="1:11" ht="15" x14ac:dyDescent="0.25">
      <c r="A67" s="15">
        <v>59</v>
      </c>
      <c r="B67" s="16" t="s">
        <v>118</v>
      </c>
      <c r="C67" s="17" t="s">
        <v>85</v>
      </c>
      <c r="D67" s="17" t="s">
        <v>1</v>
      </c>
      <c r="E67" s="16" t="s">
        <v>18</v>
      </c>
      <c r="F67" s="17">
        <v>6</v>
      </c>
      <c r="G67" s="7" t="s">
        <v>92</v>
      </c>
      <c r="H67" s="14">
        <v>1.7589999999999999</v>
      </c>
      <c r="I67" s="14">
        <v>9.9999999999999978E-2</v>
      </c>
      <c r="J67" s="14">
        <v>1.7589999999999999</v>
      </c>
      <c r="K67" s="14">
        <v>9.9999999999999978E-2</v>
      </c>
    </row>
    <row r="68" spans="1:11" ht="15" x14ac:dyDescent="0.25">
      <c r="A68" s="15">
        <v>60</v>
      </c>
      <c r="B68" s="16" t="s">
        <v>119</v>
      </c>
      <c r="C68" s="17" t="s">
        <v>85</v>
      </c>
      <c r="D68" s="17" t="s">
        <v>1</v>
      </c>
      <c r="E68" s="16" t="s">
        <v>18</v>
      </c>
      <c r="F68" s="17">
        <v>6</v>
      </c>
      <c r="G68" s="7" t="s">
        <v>92</v>
      </c>
      <c r="H68" s="14">
        <v>1.6919999999999999</v>
      </c>
      <c r="I68" s="14">
        <v>0.182</v>
      </c>
      <c r="J68" s="14">
        <v>1.6919999999999999</v>
      </c>
      <c r="K68" s="14">
        <v>0.182</v>
      </c>
    </row>
    <row r="69" spans="1:11" ht="15" x14ac:dyDescent="0.25">
      <c r="A69" s="15">
        <v>61</v>
      </c>
      <c r="B69" s="16" t="s">
        <v>120</v>
      </c>
      <c r="C69" s="17" t="s">
        <v>85</v>
      </c>
      <c r="D69" s="17" t="s">
        <v>1</v>
      </c>
      <c r="E69" s="16" t="s">
        <v>18</v>
      </c>
      <c r="F69" s="17">
        <v>6</v>
      </c>
      <c r="G69" s="7" t="s">
        <v>92</v>
      </c>
      <c r="H69" s="14">
        <v>1.7569999999999999</v>
      </c>
      <c r="I69" s="14">
        <v>8.500000000000002E-2</v>
      </c>
      <c r="J69" s="14">
        <v>1.7569999999999999</v>
      </c>
      <c r="K69" s="14">
        <v>8.500000000000002E-2</v>
      </c>
    </row>
    <row r="70" spans="1:11" ht="15" x14ac:dyDescent="0.25">
      <c r="A70" s="15">
        <v>62</v>
      </c>
      <c r="B70" s="16" t="s">
        <v>121</v>
      </c>
      <c r="C70" s="17" t="s">
        <v>85</v>
      </c>
      <c r="D70" s="17" t="s">
        <v>1</v>
      </c>
      <c r="E70" s="16" t="s">
        <v>18</v>
      </c>
      <c r="F70" s="17">
        <v>6</v>
      </c>
      <c r="G70" s="7" t="s">
        <v>92</v>
      </c>
      <c r="H70" s="14">
        <v>1.8080000000000001</v>
      </c>
      <c r="I70" s="14">
        <v>0.2</v>
      </c>
      <c r="J70" s="14">
        <v>1.8080000000000001</v>
      </c>
      <c r="K70" s="14">
        <v>0.2</v>
      </c>
    </row>
    <row r="71" spans="1:11" ht="15" x14ac:dyDescent="0.25">
      <c r="A71" s="15">
        <v>63</v>
      </c>
      <c r="B71" s="16" t="s">
        <v>122</v>
      </c>
      <c r="C71" s="17" t="s">
        <v>85</v>
      </c>
      <c r="D71" s="17" t="s">
        <v>1</v>
      </c>
      <c r="E71" s="16" t="s">
        <v>18</v>
      </c>
      <c r="F71" s="17">
        <v>6</v>
      </c>
      <c r="G71" s="7" t="s">
        <v>102</v>
      </c>
      <c r="H71" s="14">
        <v>2.2269999999999999</v>
      </c>
      <c r="I71" s="14">
        <f>0.3585-0.005-0.011</f>
        <v>0.34249999999999997</v>
      </c>
      <c r="J71" s="14">
        <v>2.1959999999999997</v>
      </c>
      <c r="K71" s="14">
        <f>I71-0.011</f>
        <v>0.33149999999999996</v>
      </c>
    </row>
    <row r="72" spans="1:11" ht="15" x14ac:dyDescent="0.25">
      <c r="A72" s="15">
        <v>64</v>
      </c>
      <c r="B72" s="16" t="s">
        <v>123</v>
      </c>
      <c r="C72" s="17" t="s">
        <v>85</v>
      </c>
      <c r="D72" s="17" t="s">
        <v>1</v>
      </c>
      <c r="E72" s="16" t="s">
        <v>18</v>
      </c>
      <c r="F72" s="17">
        <v>6</v>
      </c>
      <c r="G72" s="7" t="s">
        <v>92</v>
      </c>
      <c r="H72" s="14">
        <v>1.706</v>
      </c>
      <c r="I72" s="14">
        <f>0.155-0.005-0.005</f>
        <v>0.14499999999999999</v>
      </c>
      <c r="J72" s="14">
        <v>1.696</v>
      </c>
      <c r="K72" s="14">
        <f>I72-0.005</f>
        <v>0.13999999999999999</v>
      </c>
    </row>
    <row r="73" spans="1:11" ht="15" x14ac:dyDescent="0.25">
      <c r="A73" s="15">
        <v>65</v>
      </c>
      <c r="B73" s="16" t="s">
        <v>124</v>
      </c>
      <c r="C73" s="17" t="s">
        <v>85</v>
      </c>
      <c r="D73" s="17" t="s">
        <v>1</v>
      </c>
      <c r="E73" s="16" t="s">
        <v>18</v>
      </c>
      <c r="F73" s="17">
        <v>6</v>
      </c>
      <c r="G73" s="7" t="s">
        <v>92</v>
      </c>
      <c r="H73" s="14">
        <v>1.843</v>
      </c>
      <c r="I73" s="14">
        <v>0.32</v>
      </c>
      <c r="J73" s="14">
        <v>1.843</v>
      </c>
      <c r="K73" s="14">
        <v>0.32</v>
      </c>
    </row>
    <row r="74" spans="1:11" ht="15" x14ac:dyDescent="0.25">
      <c r="A74" s="15">
        <v>66</v>
      </c>
      <c r="B74" s="16" t="s">
        <v>125</v>
      </c>
      <c r="C74" s="17" t="s">
        <v>85</v>
      </c>
      <c r="D74" s="17" t="s">
        <v>1</v>
      </c>
      <c r="E74" s="16" t="s">
        <v>18</v>
      </c>
      <c r="F74" s="17">
        <v>6</v>
      </c>
      <c r="G74" s="7" t="s">
        <v>92</v>
      </c>
      <c r="H74" s="14">
        <v>1.843</v>
      </c>
      <c r="I74" s="14">
        <v>0.29499999999999998</v>
      </c>
      <c r="J74" s="14">
        <v>1.843</v>
      </c>
      <c r="K74" s="14">
        <v>0.29499999999999998</v>
      </c>
    </row>
    <row r="75" spans="1:11" ht="15" x14ac:dyDescent="0.25">
      <c r="A75" s="15">
        <v>67</v>
      </c>
      <c r="B75" s="16" t="s">
        <v>126</v>
      </c>
      <c r="C75" s="17" t="s">
        <v>85</v>
      </c>
      <c r="D75" s="17" t="s">
        <v>1</v>
      </c>
      <c r="E75" s="16" t="s">
        <v>18</v>
      </c>
      <c r="F75" s="17">
        <v>6</v>
      </c>
      <c r="G75" s="7" t="s">
        <v>142</v>
      </c>
      <c r="H75" s="14">
        <v>1.843</v>
      </c>
      <c r="I75" s="14">
        <f>0.1825-0.005-0.01</f>
        <v>0.16749999999999998</v>
      </c>
      <c r="J75" s="14">
        <v>1.843</v>
      </c>
      <c r="K75" s="14">
        <f>I75</f>
        <v>0.16749999999999998</v>
      </c>
    </row>
    <row r="76" spans="1:11" ht="15" x14ac:dyDescent="0.25">
      <c r="A76" s="15">
        <v>68</v>
      </c>
      <c r="B76" s="16" t="s">
        <v>127</v>
      </c>
      <c r="C76" s="17" t="s">
        <v>85</v>
      </c>
      <c r="D76" s="17" t="s">
        <v>1</v>
      </c>
      <c r="E76" s="16" t="s">
        <v>18</v>
      </c>
      <c r="F76" s="17">
        <v>6</v>
      </c>
      <c r="G76" s="7" t="s">
        <v>92</v>
      </c>
      <c r="H76" s="14">
        <v>1.8260000000000001</v>
      </c>
      <c r="I76" s="14">
        <v>7.0000000000000001E-3</v>
      </c>
      <c r="J76" s="14">
        <v>1.8210000000000002</v>
      </c>
      <c r="K76" s="14">
        <v>1.9999999999999801E-3</v>
      </c>
    </row>
    <row r="77" spans="1:11" ht="15" x14ac:dyDescent="0.25">
      <c r="A77" s="15">
        <v>69</v>
      </c>
      <c r="B77" s="16" t="s">
        <v>128</v>
      </c>
      <c r="C77" s="17" t="s">
        <v>85</v>
      </c>
      <c r="D77" s="17" t="s">
        <v>1</v>
      </c>
      <c r="E77" s="16" t="s">
        <v>18</v>
      </c>
      <c r="F77" s="17">
        <v>6</v>
      </c>
      <c r="G77" s="7" t="s">
        <v>143</v>
      </c>
      <c r="H77" s="14">
        <v>2.0369999999999999</v>
      </c>
      <c r="I77" s="14">
        <v>-0.19799999999999998</v>
      </c>
      <c r="J77" s="14">
        <v>2.0369999999999999</v>
      </c>
      <c r="K77" s="14">
        <v>-0.19799999999999998</v>
      </c>
    </row>
    <row r="78" spans="1:11" ht="15" x14ac:dyDescent="0.25">
      <c r="A78" s="15">
        <v>70</v>
      </c>
      <c r="B78" s="16" t="s">
        <v>129</v>
      </c>
      <c r="C78" s="17" t="s">
        <v>85</v>
      </c>
      <c r="D78" s="17" t="s">
        <v>1</v>
      </c>
      <c r="E78" s="16" t="s">
        <v>18</v>
      </c>
      <c r="F78" s="17">
        <v>6</v>
      </c>
      <c r="G78" s="7" t="s">
        <v>143</v>
      </c>
      <c r="H78" s="14">
        <v>2.117</v>
      </c>
      <c r="I78" s="14">
        <v>-1.2500000000000011E-2</v>
      </c>
      <c r="J78" s="14">
        <v>2.117</v>
      </c>
      <c r="K78" s="14">
        <v>-1.2500000000000011E-2</v>
      </c>
    </row>
    <row r="79" spans="1:11" ht="15" x14ac:dyDescent="0.25">
      <c r="A79" s="15">
        <v>71</v>
      </c>
      <c r="B79" s="16" t="s">
        <v>130</v>
      </c>
      <c r="C79" s="17" t="s">
        <v>85</v>
      </c>
      <c r="D79" s="17" t="s">
        <v>1</v>
      </c>
      <c r="E79" s="16" t="s">
        <v>18</v>
      </c>
      <c r="F79" s="17">
        <v>6</v>
      </c>
      <c r="G79" s="7" t="s">
        <v>142</v>
      </c>
      <c r="H79" s="14">
        <v>2.1519999999999997</v>
      </c>
      <c r="I79" s="14">
        <v>5.6500000000000002E-2</v>
      </c>
      <c r="J79" s="14">
        <v>2.1519999999999997</v>
      </c>
      <c r="K79" s="14">
        <v>5.0500000000000003E-2</v>
      </c>
    </row>
    <row r="80" spans="1:11" ht="15" x14ac:dyDescent="0.25">
      <c r="A80" s="15">
        <v>72</v>
      </c>
      <c r="B80" s="16" t="s">
        <v>131</v>
      </c>
      <c r="C80" s="17" t="s">
        <v>85</v>
      </c>
      <c r="D80" s="17" t="s">
        <v>1</v>
      </c>
      <c r="E80" s="16" t="s">
        <v>18</v>
      </c>
      <c r="F80" s="17">
        <v>6</v>
      </c>
      <c r="G80" s="7" t="s">
        <v>142</v>
      </c>
      <c r="H80" s="14">
        <v>2.1649999999999996</v>
      </c>
      <c r="I80" s="14">
        <v>2.5499999999999981E-2</v>
      </c>
      <c r="J80" s="14">
        <v>2.1649999999999996</v>
      </c>
      <c r="K80" s="14">
        <v>2.5499999999999981E-2</v>
      </c>
    </row>
    <row r="81" spans="1:11" ht="15" x14ac:dyDescent="0.25">
      <c r="A81" s="15">
        <v>73</v>
      </c>
      <c r="B81" s="16" t="s">
        <v>132</v>
      </c>
      <c r="C81" s="17" t="s">
        <v>85</v>
      </c>
      <c r="D81" s="17" t="s">
        <v>1</v>
      </c>
      <c r="E81" s="16" t="s">
        <v>18</v>
      </c>
      <c r="F81" s="17">
        <v>6</v>
      </c>
      <c r="G81" s="7" t="s">
        <v>143</v>
      </c>
      <c r="H81" s="14">
        <v>2.1709999999999998</v>
      </c>
      <c r="I81" s="14">
        <v>4.1999999999999996E-2</v>
      </c>
      <c r="J81" s="14">
        <v>2.1709999999999998</v>
      </c>
      <c r="K81" s="14">
        <v>4.1999999999999996E-2</v>
      </c>
    </row>
    <row r="82" spans="1:11" ht="15" x14ac:dyDescent="0.25">
      <c r="A82" s="15">
        <v>74</v>
      </c>
      <c r="B82" s="16" t="s">
        <v>133</v>
      </c>
      <c r="C82" s="17" t="s">
        <v>85</v>
      </c>
      <c r="D82" s="17" t="s">
        <v>1</v>
      </c>
      <c r="E82" s="16" t="s">
        <v>18</v>
      </c>
      <c r="F82" s="17">
        <v>6</v>
      </c>
      <c r="G82" s="7" t="s">
        <v>143</v>
      </c>
      <c r="H82" s="14">
        <v>2.242</v>
      </c>
      <c r="I82" s="14">
        <f>0.077-0.005</f>
        <v>7.1999999999999995E-2</v>
      </c>
      <c r="J82" s="14">
        <v>2.242</v>
      </c>
      <c r="K82" s="14">
        <f>I82</f>
        <v>7.1999999999999995E-2</v>
      </c>
    </row>
    <row r="83" spans="1:11" ht="15" x14ac:dyDescent="0.25">
      <c r="A83" s="15">
        <v>75</v>
      </c>
      <c r="B83" s="16" t="s">
        <v>134</v>
      </c>
      <c r="C83" s="17" t="s">
        <v>85</v>
      </c>
      <c r="D83" s="17" t="s">
        <v>1</v>
      </c>
      <c r="E83" s="16" t="s">
        <v>18</v>
      </c>
      <c r="F83" s="17">
        <v>6</v>
      </c>
      <c r="G83" s="7" t="s">
        <v>143</v>
      </c>
      <c r="H83" s="14">
        <v>2.1999999999999997</v>
      </c>
      <c r="I83" s="14">
        <v>5.6999999999999995E-2</v>
      </c>
      <c r="J83" s="14">
        <v>2.1999999999999997</v>
      </c>
      <c r="K83" s="14">
        <v>5.6999999999999995E-2</v>
      </c>
    </row>
    <row r="84" spans="1:11" ht="15" x14ac:dyDescent="0.25">
      <c r="A84" s="15">
        <v>76</v>
      </c>
      <c r="B84" s="16" t="s">
        <v>135</v>
      </c>
      <c r="C84" s="17" t="s">
        <v>85</v>
      </c>
      <c r="D84" s="17" t="s">
        <v>1</v>
      </c>
      <c r="E84" s="16" t="s">
        <v>18</v>
      </c>
      <c r="F84" s="17">
        <v>6</v>
      </c>
      <c r="G84" s="7" t="s">
        <v>142</v>
      </c>
      <c r="H84" s="14">
        <v>2.1439999999999997</v>
      </c>
      <c r="I84" s="14">
        <v>6.4500000000000002E-2</v>
      </c>
      <c r="J84" s="14">
        <v>2.1439999999999997</v>
      </c>
      <c r="K84" s="14">
        <v>6.4500000000000002E-2</v>
      </c>
    </row>
    <row r="85" spans="1:11" ht="15" x14ac:dyDescent="0.25">
      <c r="A85" s="15">
        <v>77</v>
      </c>
      <c r="B85" s="16" t="s">
        <v>136</v>
      </c>
      <c r="C85" s="17" t="s">
        <v>85</v>
      </c>
      <c r="D85" s="17" t="s">
        <v>1</v>
      </c>
      <c r="E85" s="16" t="s">
        <v>18</v>
      </c>
      <c r="F85" s="17">
        <v>6</v>
      </c>
      <c r="G85" s="7" t="s">
        <v>142</v>
      </c>
      <c r="H85" s="14">
        <v>2.1459999999999999</v>
      </c>
      <c r="I85" s="14">
        <v>6.9499999999999978E-2</v>
      </c>
      <c r="J85" s="14">
        <v>2.1459999999999999</v>
      </c>
      <c r="K85" s="14">
        <v>6.9499999999999978E-2</v>
      </c>
    </row>
    <row r="86" spans="1:11" ht="15" x14ac:dyDescent="0.25">
      <c r="A86" s="15">
        <v>78</v>
      </c>
      <c r="B86" s="16" t="s">
        <v>137</v>
      </c>
      <c r="C86" s="17" t="s">
        <v>85</v>
      </c>
      <c r="D86" s="17" t="s">
        <v>1</v>
      </c>
      <c r="E86" s="16" t="s">
        <v>18</v>
      </c>
      <c r="F86" s="17">
        <v>6</v>
      </c>
      <c r="G86" s="7" t="s">
        <v>110</v>
      </c>
      <c r="H86" s="14">
        <v>2.242</v>
      </c>
      <c r="I86" s="14">
        <v>0.28900000000000003</v>
      </c>
      <c r="J86" s="14">
        <v>2.242</v>
      </c>
      <c r="K86" s="14">
        <v>0.28900000000000003</v>
      </c>
    </row>
    <row r="87" spans="1:11" ht="15" x14ac:dyDescent="0.25">
      <c r="A87" s="15">
        <v>79</v>
      </c>
      <c r="B87" s="16" t="s">
        <v>138</v>
      </c>
      <c r="C87" s="17" t="s">
        <v>85</v>
      </c>
      <c r="D87" s="17" t="s">
        <v>1</v>
      </c>
      <c r="E87" s="16" t="s">
        <v>18</v>
      </c>
      <c r="F87" s="17">
        <v>6</v>
      </c>
      <c r="G87" s="7" t="s">
        <v>143</v>
      </c>
      <c r="H87" s="14">
        <v>2.1459999999999999</v>
      </c>
      <c r="I87" s="14">
        <v>7.000000000000001E-3</v>
      </c>
      <c r="J87" s="14">
        <v>2.1459999999999999</v>
      </c>
      <c r="K87" s="14">
        <v>7.000000000000001E-3</v>
      </c>
    </row>
    <row r="88" spans="1:11" ht="15" x14ac:dyDescent="0.25">
      <c r="A88" s="15">
        <v>80</v>
      </c>
      <c r="B88" s="16" t="s">
        <v>139</v>
      </c>
      <c r="C88" s="17" t="s">
        <v>85</v>
      </c>
      <c r="D88" s="17" t="s">
        <v>1</v>
      </c>
      <c r="E88" s="16" t="s">
        <v>18</v>
      </c>
      <c r="F88" s="17">
        <v>6</v>
      </c>
      <c r="G88" s="7" t="s">
        <v>110</v>
      </c>
      <c r="H88" s="14">
        <v>2.1959999999999997</v>
      </c>
      <c r="I88" s="14">
        <v>0.22900000000000001</v>
      </c>
      <c r="J88" s="14">
        <v>2.1959999999999997</v>
      </c>
      <c r="K88" s="14">
        <v>0.22900000000000001</v>
      </c>
    </row>
    <row r="89" spans="1:11" ht="15" x14ac:dyDescent="0.25">
      <c r="A89" s="15">
        <v>81</v>
      </c>
      <c r="B89" s="16" t="s">
        <v>140</v>
      </c>
      <c r="C89" s="17" t="s">
        <v>85</v>
      </c>
      <c r="D89" s="17" t="s">
        <v>1</v>
      </c>
      <c r="E89" s="16" t="s">
        <v>18</v>
      </c>
      <c r="F89" s="17">
        <v>6</v>
      </c>
      <c r="G89" s="7" t="s">
        <v>110</v>
      </c>
      <c r="H89" s="14">
        <v>2.1779999999999999</v>
      </c>
      <c r="I89" s="14">
        <v>0.155</v>
      </c>
      <c r="J89" s="14">
        <v>2.1779999999999999</v>
      </c>
      <c r="K89" s="14">
        <v>0.155</v>
      </c>
    </row>
    <row r="90" spans="1:11" ht="15" x14ac:dyDescent="0.25">
      <c r="A90" s="15">
        <v>82</v>
      </c>
      <c r="B90" s="16" t="s">
        <v>141</v>
      </c>
      <c r="C90" s="17" t="s">
        <v>85</v>
      </c>
      <c r="D90" s="17" t="s">
        <v>1</v>
      </c>
      <c r="E90" s="16" t="s">
        <v>18</v>
      </c>
      <c r="F90" s="17">
        <v>6</v>
      </c>
      <c r="G90" s="7" t="s">
        <v>109</v>
      </c>
      <c r="H90" s="14">
        <v>2.242</v>
      </c>
      <c r="I90" s="14">
        <v>5.0000000000000044E-3</v>
      </c>
      <c r="J90" s="14">
        <v>2.242</v>
      </c>
      <c r="K90" s="14">
        <v>5.0000000000000044E-3</v>
      </c>
    </row>
    <row r="91" spans="1:11" ht="30" x14ac:dyDescent="0.25">
      <c r="A91" s="15">
        <v>83</v>
      </c>
      <c r="B91" s="16" t="s">
        <v>79</v>
      </c>
      <c r="C91" s="17" t="s">
        <v>85</v>
      </c>
      <c r="D91" s="17" t="s">
        <v>1</v>
      </c>
      <c r="E91" s="17" t="s">
        <v>18</v>
      </c>
      <c r="F91" s="17">
        <v>6</v>
      </c>
      <c r="G91" s="7" t="s">
        <v>108</v>
      </c>
      <c r="H91" s="14">
        <v>3.0720000000000001</v>
      </c>
      <c r="I91" s="14">
        <v>3.949999999999998E-2</v>
      </c>
      <c r="J91" s="14">
        <v>3.0720000000000001</v>
      </c>
      <c r="K91" s="14">
        <v>3.949999999999998E-2</v>
      </c>
    </row>
    <row r="92" spans="1:11" ht="15" x14ac:dyDescent="0.25">
      <c r="A92" s="15">
        <v>84</v>
      </c>
      <c r="B92" s="16" t="s">
        <v>80</v>
      </c>
      <c r="C92" s="17" t="s">
        <v>85</v>
      </c>
      <c r="D92" s="17" t="s">
        <v>1</v>
      </c>
      <c r="E92" s="17" t="s">
        <v>18</v>
      </c>
      <c r="F92" s="17">
        <v>6</v>
      </c>
      <c r="G92" s="7" t="s">
        <v>108</v>
      </c>
      <c r="H92" s="14">
        <v>3.048</v>
      </c>
      <c r="I92" s="14">
        <v>6.3500000000000001E-2</v>
      </c>
      <c r="J92" s="14">
        <v>3.044</v>
      </c>
      <c r="K92" s="14">
        <v>5.9499999999999997E-2</v>
      </c>
    </row>
    <row r="93" spans="1:11" ht="30" x14ac:dyDescent="0.25">
      <c r="A93" s="15">
        <v>85</v>
      </c>
      <c r="B93" s="16" t="s">
        <v>81</v>
      </c>
      <c r="C93" s="17" t="s">
        <v>85</v>
      </c>
      <c r="D93" s="17" t="s">
        <v>1</v>
      </c>
      <c r="E93" s="17" t="s">
        <v>18</v>
      </c>
      <c r="F93" s="17">
        <v>6</v>
      </c>
      <c r="G93" s="7" t="s">
        <v>109</v>
      </c>
      <c r="H93" s="14">
        <v>3.0770000000000004</v>
      </c>
      <c r="I93" s="14">
        <v>6.5000000000000002E-2</v>
      </c>
      <c r="J93" s="14">
        <v>3.0770000000000004</v>
      </c>
      <c r="K93" s="14">
        <v>6.5000000000000002E-2</v>
      </c>
    </row>
    <row r="94" spans="1:11" ht="30" x14ac:dyDescent="0.25">
      <c r="A94" s="15">
        <v>86</v>
      </c>
      <c r="B94" s="16" t="s">
        <v>82</v>
      </c>
      <c r="C94" s="17" t="s">
        <v>85</v>
      </c>
      <c r="D94" s="17" t="s">
        <v>1</v>
      </c>
      <c r="E94" s="17" t="s">
        <v>18</v>
      </c>
      <c r="F94" s="17">
        <v>6</v>
      </c>
      <c r="G94" s="7" t="s">
        <v>109</v>
      </c>
      <c r="H94" s="14">
        <v>2.52</v>
      </c>
      <c r="I94" s="14">
        <v>1.2999999999999998E-2</v>
      </c>
      <c r="J94" s="14">
        <v>2.52</v>
      </c>
      <c r="K94" s="14">
        <v>1.2999999999999998E-2</v>
      </c>
    </row>
    <row r="95" spans="1:11" ht="30" x14ac:dyDescent="0.25">
      <c r="A95" s="15">
        <v>87</v>
      </c>
      <c r="B95" s="16" t="s">
        <v>83</v>
      </c>
      <c r="C95" s="17" t="s">
        <v>85</v>
      </c>
      <c r="D95" s="17" t="s">
        <v>1</v>
      </c>
      <c r="E95" s="17" t="s">
        <v>18</v>
      </c>
      <c r="F95" s="17">
        <v>6</v>
      </c>
      <c r="G95" s="7" t="s">
        <v>110</v>
      </c>
      <c r="H95" s="14">
        <v>3.0770000000000004</v>
      </c>
      <c r="I95" s="14">
        <v>0.16999999999999998</v>
      </c>
      <c r="J95" s="14">
        <v>3.0770000000000004</v>
      </c>
      <c r="K95" s="14">
        <v>0.16999999999999998</v>
      </c>
    </row>
    <row r="96" spans="1:11" ht="15" x14ac:dyDescent="0.25">
      <c r="A96" s="15">
        <v>88</v>
      </c>
      <c r="B96" s="16" t="s">
        <v>84</v>
      </c>
      <c r="C96" s="17" t="s">
        <v>85</v>
      </c>
      <c r="D96" s="17" t="s">
        <v>1</v>
      </c>
      <c r="E96" s="17" t="s">
        <v>18</v>
      </c>
      <c r="F96" s="17">
        <v>10</v>
      </c>
      <c r="G96" s="7" t="s">
        <v>110</v>
      </c>
      <c r="H96" s="14">
        <v>3.5930000000000004</v>
      </c>
      <c r="I96" s="14">
        <v>0.28999999999999998</v>
      </c>
      <c r="J96" s="14">
        <v>3.5430000000000006</v>
      </c>
      <c r="K96" s="14">
        <v>0.24</v>
      </c>
    </row>
    <row r="97" spans="1:11" ht="15" x14ac:dyDescent="0.25">
      <c r="A97" s="15">
        <v>89</v>
      </c>
      <c r="B97" s="17" t="s">
        <v>86</v>
      </c>
      <c r="C97" s="17" t="s">
        <v>85</v>
      </c>
      <c r="D97" s="17" t="s">
        <v>1</v>
      </c>
      <c r="E97" s="17" t="s">
        <v>89</v>
      </c>
      <c r="F97" s="17">
        <v>10</v>
      </c>
      <c r="G97" s="7" t="s">
        <v>92</v>
      </c>
      <c r="H97" s="14">
        <v>3.907</v>
      </c>
      <c r="I97" s="14">
        <f>0.13</f>
        <v>0.13</v>
      </c>
      <c r="J97" s="14">
        <v>3.907</v>
      </c>
      <c r="K97" s="14">
        <f>0.13-0.07+0.07</f>
        <v>0.13</v>
      </c>
    </row>
    <row r="98" spans="1:11" ht="15" x14ac:dyDescent="0.25">
      <c r="A98" s="15">
        <v>90</v>
      </c>
      <c r="B98" s="17" t="s">
        <v>87</v>
      </c>
      <c r="C98" s="17" t="s">
        <v>85</v>
      </c>
      <c r="D98" s="17" t="s">
        <v>1</v>
      </c>
      <c r="E98" s="17" t="s">
        <v>89</v>
      </c>
      <c r="F98" s="17">
        <v>10</v>
      </c>
      <c r="G98" s="7" t="s">
        <v>102</v>
      </c>
      <c r="H98" s="14">
        <v>2.6419999999999999</v>
      </c>
      <c r="I98" s="14">
        <v>0.10649999999999993</v>
      </c>
      <c r="J98" s="14">
        <v>2.6419999999999999</v>
      </c>
      <c r="K98" s="14">
        <v>0.10649999999999993</v>
      </c>
    </row>
    <row r="99" spans="1:11" ht="15" x14ac:dyDescent="0.25">
      <c r="A99" s="15">
        <v>91</v>
      </c>
      <c r="B99" s="17" t="s">
        <v>88</v>
      </c>
      <c r="C99" s="17" t="s">
        <v>85</v>
      </c>
      <c r="D99" s="17" t="s">
        <v>1</v>
      </c>
      <c r="E99" s="17" t="s">
        <v>89</v>
      </c>
      <c r="F99" s="17">
        <v>10</v>
      </c>
      <c r="G99" s="7" t="s">
        <v>111</v>
      </c>
      <c r="H99" s="14">
        <v>2.7610000000000001</v>
      </c>
      <c r="I99" s="14">
        <v>2.3999999999999994E-2</v>
      </c>
      <c r="J99" s="14">
        <v>2.7610000000000001</v>
      </c>
      <c r="K99" s="14">
        <v>2.3999999999999994E-2</v>
      </c>
    </row>
    <row r="100" spans="1:11" ht="15" x14ac:dyDescent="0.25">
      <c r="A100" s="15">
        <v>92</v>
      </c>
      <c r="B100" s="17" t="s">
        <v>0</v>
      </c>
      <c r="C100" s="17" t="s">
        <v>85</v>
      </c>
      <c r="D100" s="17" t="s">
        <v>1</v>
      </c>
      <c r="E100" s="17" t="s">
        <v>89</v>
      </c>
      <c r="F100" s="17">
        <v>10</v>
      </c>
      <c r="G100" s="7" t="s">
        <v>112</v>
      </c>
      <c r="H100" s="14">
        <v>4.0220000000000002</v>
      </c>
      <c r="I100" s="14">
        <v>-4.0150000000000005E-2</v>
      </c>
      <c r="J100" s="14">
        <v>4.0220000000000002</v>
      </c>
      <c r="K100" s="14">
        <v>-4.0150000000000005E-2</v>
      </c>
    </row>
    <row r="101" spans="1:11" ht="30" x14ac:dyDescent="0.25">
      <c r="A101" s="15">
        <v>93</v>
      </c>
      <c r="B101" s="17" t="s">
        <v>90</v>
      </c>
      <c r="C101" s="17" t="s">
        <v>74</v>
      </c>
      <c r="D101" s="17" t="s">
        <v>1</v>
      </c>
      <c r="E101" s="17" t="s">
        <v>91</v>
      </c>
      <c r="F101" s="17">
        <v>10</v>
      </c>
      <c r="G101" s="8" t="s">
        <v>113</v>
      </c>
      <c r="H101" s="18">
        <v>2.7749999999999999</v>
      </c>
      <c r="I101" s="14">
        <f>-0.1215-0.007</f>
        <v>-0.1285</v>
      </c>
      <c r="J101" s="14">
        <v>2.754</v>
      </c>
      <c r="K101" s="14">
        <f>I101-0.021-0.003</f>
        <v>-0.1525</v>
      </c>
    </row>
    <row r="102" spans="1:11" ht="15" x14ac:dyDescent="0.25">
      <c r="A102" s="15">
        <v>94</v>
      </c>
      <c r="B102" s="17" t="s">
        <v>147</v>
      </c>
      <c r="C102" s="17" t="s">
        <v>74</v>
      </c>
      <c r="D102" s="17" t="s">
        <v>1</v>
      </c>
      <c r="E102" s="17" t="s">
        <v>17</v>
      </c>
      <c r="F102" s="17">
        <v>10</v>
      </c>
      <c r="G102" s="8" t="s">
        <v>94</v>
      </c>
      <c r="H102" s="18">
        <v>3.8660000000000001</v>
      </c>
      <c r="I102" s="14">
        <f>0.95-0.46</f>
        <v>0.48999999999999994</v>
      </c>
      <c r="J102" s="18">
        <v>3.8660000000000001</v>
      </c>
      <c r="K102" s="14">
        <f>0.95-0.8362</f>
        <v>0.1137999999999999</v>
      </c>
    </row>
    <row r="103" spans="1:11" ht="15" x14ac:dyDescent="0.25">
      <c r="A103" s="15">
        <v>95</v>
      </c>
      <c r="B103" s="17" t="s">
        <v>148</v>
      </c>
      <c r="C103" s="17" t="s">
        <v>74</v>
      </c>
      <c r="D103" s="17" t="s">
        <v>1</v>
      </c>
      <c r="E103" s="17" t="s">
        <v>17</v>
      </c>
      <c r="F103" s="17">
        <v>10</v>
      </c>
      <c r="G103" s="8" t="s">
        <v>95</v>
      </c>
      <c r="H103" s="18">
        <v>3.8660000000000001</v>
      </c>
      <c r="I103" s="14">
        <f>1.25*0.95</f>
        <v>1.1875</v>
      </c>
      <c r="J103" s="18">
        <v>3.8660000000000001</v>
      </c>
      <c r="K103" s="14">
        <f>1.25*0.95</f>
        <v>1.1875</v>
      </c>
    </row>
    <row r="105" spans="1:11" x14ac:dyDescent="0.2">
      <c r="B105" s="6" t="s">
        <v>16</v>
      </c>
    </row>
    <row r="106" spans="1:11" ht="15.75" x14ac:dyDescent="0.25">
      <c r="B106" s="9" t="s">
        <v>144</v>
      </c>
      <c r="C106" s="10"/>
      <c r="D106" s="10"/>
      <c r="E106" s="10"/>
      <c r="F106" s="10"/>
      <c r="G106" s="10"/>
      <c r="H106" s="10"/>
      <c r="I106" s="10"/>
      <c r="J106" s="10"/>
    </row>
    <row r="107" spans="1:11" ht="20.25" customHeight="1" x14ac:dyDescent="0.25">
      <c r="B107" s="9" t="s">
        <v>146</v>
      </c>
      <c r="C107" s="10"/>
      <c r="D107" s="10"/>
      <c r="E107" s="10"/>
      <c r="F107" s="10"/>
      <c r="G107" s="10"/>
      <c r="H107" s="10"/>
      <c r="I107" s="10"/>
      <c r="J107" s="10"/>
    </row>
    <row r="108" spans="1:11" ht="31.5" customHeight="1" x14ac:dyDescent="0.25">
      <c r="B108" s="23" t="s">
        <v>145</v>
      </c>
      <c r="C108" s="23"/>
      <c r="D108" s="23"/>
      <c r="E108" s="23"/>
      <c r="F108" s="23"/>
      <c r="G108" s="23"/>
      <c r="H108" s="23"/>
      <c r="I108" s="23"/>
      <c r="J108" s="12"/>
    </row>
  </sheetData>
  <autoFilter ref="A8:M101"/>
  <mergeCells count="13">
    <mergeCell ref="A4:K4"/>
    <mergeCell ref="G6:K6"/>
    <mergeCell ref="D6:F6"/>
    <mergeCell ref="B108:I108"/>
    <mergeCell ref="A6:A8"/>
    <mergeCell ref="B6:B8"/>
    <mergeCell ref="C6:C8"/>
    <mergeCell ref="D7:D8"/>
    <mergeCell ref="E7:E8"/>
    <mergeCell ref="G7:G8"/>
    <mergeCell ref="H7:I7"/>
    <mergeCell ref="J7:K7"/>
    <mergeCell ref="F7:F8"/>
  </mergeCells>
  <pageMargins left="0.11811023622047245" right="0.1181102362204724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ЕСС</vt:lpstr>
      <vt:lpstr>'ООО ЕСС'!Область_печати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Игорь</cp:lastModifiedBy>
  <cp:revision>1</cp:revision>
  <cp:lastPrinted>2020-10-13T05:27:02Z</cp:lastPrinted>
  <dcterms:created xsi:type="dcterms:W3CDTF">2020-10-09T04:52:12Z</dcterms:created>
  <dcterms:modified xsi:type="dcterms:W3CDTF">2021-10-12T03:02:32Z</dcterms:modified>
</cp:coreProperties>
</file>